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0" yWindow="0" windowWidth="28800" windowHeight="11835" tabRatio="923"/>
  </bookViews>
  <sheets>
    <sheet name="Комплекты серии SGN" sheetId="17" r:id="rId1"/>
    <sheet name="Сводный прайс-лист SGN" sheetId="13" r:id="rId2"/>
    <sheet name="Технические хар-ки" sheetId="15" r:id="rId3"/>
    <sheet name="Направляющая шина" sheetId="26" r:id="rId4"/>
    <sheet name="Преимущества оцинкован. шины" sheetId="2" r:id="rId5"/>
    <sheet name="Роликовые опоры" sheetId="18" r:id="rId6"/>
    <sheet name="Улавливатель нижний" sheetId="19" r:id="rId7"/>
    <sheet name="Улавливатель верхний" sheetId="20" r:id="rId8"/>
    <sheet name="Кронштейн" sheetId="22" r:id="rId9"/>
    <sheet name="Ролик поддерживающий" sheetId="21" r:id="rId10"/>
    <sheet name="Подставка" sheetId="23" r:id="rId11"/>
    <sheet name="Заглушка" sheetId="24" r:id="rId12"/>
    <sheet name="Дополнительно" sheetId="25" r:id="rId13"/>
  </sheets>
  <definedNames>
    <definedName name="Z_817496F2_0E8E_410E_80DA_0D1E64755681_.wvu.PrintArea" localSheetId="4" hidden="1">'Преимущества оцинкован. шины'!$A$1:$B$48</definedName>
    <definedName name="Z_817496F2_0E8E_410E_80DA_0D1E64755681_.wvu.PrintArea" localSheetId="2" hidden="1">'Технические хар-ки'!$A$1:$A$46</definedName>
    <definedName name="А1" localSheetId="0">'Комплекты серии SGN'!$A$1:$E$45</definedName>
    <definedName name="А1">'Сводный прайс-лист SGN'!$B$1:$F$53</definedName>
    <definedName name="_xlnm.Print_Area" localSheetId="11">Заглушка!$A$1:$O$58</definedName>
    <definedName name="_xlnm.Print_Area" localSheetId="0">'Комплекты серии SGN'!$A$1:$E$46</definedName>
    <definedName name="_xlnm.Print_Area" localSheetId="8">Кронштейн!$A$1:$AC$87</definedName>
    <definedName name="_xlnm.Print_Area" localSheetId="3">'Направляющая шина'!$A$1:$O$56</definedName>
    <definedName name="_xlnm.Print_Area" localSheetId="10">Подставка!$A$1:$N$69</definedName>
    <definedName name="_xlnm.Print_Area" localSheetId="4">'Преимущества оцинкован. шины'!$A$1:$B$48</definedName>
    <definedName name="_xlnm.Print_Area" localSheetId="5">'Роликовые опоры'!$A$1:$AD$134</definedName>
    <definedName name="_xlnm.Print_Area" localSheetId="1">'Сводный прайс-лист SGN'!$A$1:$G$54</definedName>
    <definedName name="_xlnm.Print_Area" localSheetId="2">'Технические хар-ки'!$A$1:$A$62</definedName>
    <definedName name="_xlnm.Print_Area" localSheetId="6">'Улавливатель нижний'!$A$1:$Q$65</definedName>
    <definedName name="Скидка_клиента">'Комплекты серии SGN'!$H$6</definedName>
  </definedNames>
  <calcPr calcId="124519"/>
  <customWorkbookViews>
    <customWorkbookView name="yuschenko - Личное представление" guid="{817496F2-0E8E-410E-80DA-0D1E64755681}" mergeInterval="0" personalView="1" maximized="1" xWindow="1" yWindow="1" windowWidth="1829" windowHeight="847" tabRatio="923" activeSheetId="3"/>
    <customWorkbookView name="admin - Личное представление" guid="{E02F492C-4FFC-468B-A5E7-16AA0DC67212}" mergeInterval="0" personalView="1" maximized="1" xWindow="1" yWindow="1" windowWidth="1280" windowHeight="553" tabRatio="923" activeSheetId="6"/>
  </customWorkbookViews>
</workbook>
</file>

<file path=xl/calcChain.xml><?xml version="1.0" encoding="utf-8"?>
<calcChain xmlns="http://schemas.openxmlformats.org/spreadsheetml/2006/main">
  <c r="E9" i="13"/>
  <c r="F9" l="1"/>
  <c r="E51" l="1"/>
  <c r="D43" i="17" s="1"/>
  <c r="E50" i="13"/>
  <c r="D42" i="17" s="1"/>
  <c r="E49" i="13"/>
  <c r="E48"/>
  <c r="E47"/>
  <c r="E46"/>
  <c r="E45"/>
  <c r="E44"/>
  <c r="E43"/>
  <c r="E42"/>
  <c r="E41"/>
  <c r="E38"/>
  <c r="E37"/>
  <c r="E36"/>
  <c r="E35"/>
  <c r="E34"/>
  <c r="E33"/>
  <c r="E32"/>
  <c r="E31"/>
  <c r="E28"/>
  <c r="E27"/>
  <c r="E26"/>
  <c r="E25"/>
  <c r="E24"/>
  <c r="E23"/>
  <c r="E22"/>
  <c r="E21"/>
  <c r="E18"/>
  <c r="E17"/>
  <c r="E16"/>
  <c r="E15"/>
  <c r="E14"/>
  <c r="E13"/>
  <c r="E12"/>
  <c r="E11"/>
  <c r="E8"/>
  <c r="E6"/>
  <c r="F6" s="1"/>
  <c r="E5"/>
  <c r="F5" l="1"/>
  <c r="F8"/>
  <c r="E19"/>
  <c r="D20" i="17" s="1"/>
  <c r="E29" i="13"/>
  <c r="D16" i="17" s="1"/>
  <c r="E39" i="13"/>
  <c r="F51"/>
  <c r="E43" i="17" s="1"/>
  <c r="H43" s="1"/>
  <c r="D31" l="1"/>
  <c r="D30"/>
  <c r="D15"/>
  <c r="D9"/>
  <c r="D11"/>
  <c r="D12"/>
  <c r="D13"/>
  <c r="D10"/>
  <c r="D21"/>
  <c r="D22"/>
  <c r="D26"/>
  <c r="D18"/>
  <c r="D27"/>
  <c r="D19"/>
  <c r="D28"/>
  <c r="D25"/>
  <c r="F41" i="13"/>
  <c r="F42"/>
  <c r="F43"/>
  <c r="F44"/>
  <c r="F45"/>
  <c r="F46"/>
  <c r="F47"/>
  <c r="F48"/>
  <c r="F49"/>
  <c r="F50" l="1"/>
  <c r="E42" i="17" s="1"/>
  <c r="G52" i="13" l="1"/>
  <c r="H42" i="17"/>
  <c r="F18" i="13"/>
  <c r="F38"/>
  <c r="F28"/>
  <c r="F27"/>
  <c r="F17"/>
  <c r="F26"/>
  <c r="F25"/>
  <c r="F24"/>
  <c r="F23"/>
  <c r="F22"/>
  <c r="F21"/>
  <c r="F11"/>
  <c r="F12"/>
  <c r="F13"/>
  <c r="F14"/>
  <c r="F15"/>
  <c r="F16"/>
  <c r="G19" l="1"/>
  <c r="G29"/>
  <c r="A36" i="17"/>
  <c r="D36" l="1"/>
  <c r="E36"/>
  <c r="E16" l="1"/>
  <c r="H16" s="1"/>
  <c r="E15"/>
  <c r="H15" s="1"/>
  <c r="E11"/>
  <c r="H11" s="1"/>
  <c r="E9"/>
  <c r="H9" s="1"/>
  <c r="E22"/>
  <c r="H22" s="1"/>
  <c r="E19"/>
  <c r="H19" s="1"/>
  <c r="E20"/>
  <c r="H20" s="1"/>
  <c r="E13"/>
  <c r="H13" s="1"/>
  <c r="E10"/>
  <c r="H10" s="1"/>
  <c r="E21"/>
  <c r="H21" s="1"/>
  <c r="E12"/>
  <c r="H12" s="1"/>
  <c r="E18"/>
  <c r="H18" s="1"/>
  <c r="F37" i="13"/>
  <c r="F36"/>
  <c r="F35"/>
  <c r="F34"/>
  <c r="F33"/>
  <c r="F32"/>
  <c r="F31"/>
  <c r="G39" l="1"/>
  <c r="A34" i="17"/>
  <c r="A37"/>
  <c r="A40"/>
  <c r="A33"/>
  <c r="H36"/>
  <c r="B36"/>
  <c r="A35"/>
  <c r="A38"/>
  <c r="A39"/>
  <c r="A41"/>
  <c r="E30" l="1"/>
  <c r="E31"/>
  <c r="E25"/>
  <c r="D39"/>
  <c r="E39"/>
  <c r="H39" s="1"/>
  <c r="D37"/>
  <c r="E37"/>
  <c r="H37" s="1"/>
  <c r="D38"/>
  <c r="E38"/>
  <c r="H38" s="1"/>
  <c r="D40"/>
  <c r="E40"/>
  <c r="H40" s="1"/>
  <c r="D35"/>
  <c r="E35"/>
  <c r="H35" s="1"/>
  <c r="D41"/>
  <c r="E41"/>
  <c r="H41" s="1"/>
  <c r="D34"/>
  <c r="E34"/>
  <c r="H34" s="1"/>
  <c r="D33"/>
  <c r="E33"/>
  <c r="H33" s="1"/>
  <c r="B34"/>
  <c r="B35"/>
  <c r="B38"/>
  <c r="B41"/>
  <c r="B39"/>
  <c r="B33"/>
  <c r="B40"/>
  <c r="B37"/>
  <c r="E28" l="1"/>
  <c r="H28" s="1"/>
  <c r="E26"/>
  <c r="H26" s="1"/>
  <c r="H25"/>
  <c r="E27"/>
  <c r="H27" s="1"/>
  <c r="H31"/>
  <c r="H30"/>
  <c r="H44" l="1"/>
</calcChain>
</file>

<file path=xl/sharedStrings.xml><?xml version="1.0" encoding="utf-8"?>
<sst xmlns="http://schemas.openxmlformats.org/spreadsheetml/2006/main" count="348" uniqueCount="159">
  <si>
    <t>Наименование</t>
  </si>
  <si>
    <t>Ед. изм.</t>
  </si>
  <si>
    <t>Дополнительные аксессуары</t>
  </si>
  <si>
    <t>ОТКАТНЫЕ ВОРОТА</t>
  </si>
  <si>
    <t xml:space="preserve"> </t>
  </si>
  <si>
    <t>геометрические параметры</t>
  </si>
  <si>
    <t>Роликовые опоры</t>
  </si>
  <si>
    <t>Направляющая шина</t>
  </si>
  <si>
    <t>Ролик опорный</t>
  </si>
  <si>
    <t>Улавливатель нижний</t>
  </si>
  <si>
    <t>Улавливатель верхний</t>
  </si>
  <si>
    <t>Ролик поддерживающий</t>
  </si>
  <si>
    <r>
      <t>1.</t>
    </r>
    <r>
      <rPr>
        <b/>
        <sz val="7"/>
        <color indexed="18"/>
        <rFont val="Times New Roman"/>
        <family val="1"/>
        <charset val="204"/>
      </rPr>
      <t xml:space="preserve">    </t>
    </r>
    <r>
      <rPr>
        <b/>
        <sz val="11"/>
        <color indexed="18"/>
        <rFont val="Arial"/>
        <family val="2"/>
        <charset val="204"/>
      </rPr>
      <t>Долговечность и надежность</t>
    </r>
  </si>
  <si>
    <t>За надежность и долговечность комплектующих для откатных ворот отвечают точно продуманная геометрия и высокие прочностные характеристики материалов используемых при производстве.</t>
  </si>
  <si>
    <t xml:space="preserve">Стальной оцинкованный профиль — один из самых надежных и распространенных материалов, применяемых в современном строительстве. Долговечность, атмосферостойкость, удобство и простота использования — эти, и многие другие положительные качества, обеспечили этому материалу популярность в применении, как в промышленном, так и в частном строительстве не только в Европе, но и в странах СНГ. </t>
  </si>
  <si>
    <r>
      <t>2.</t>
    </r>
    <r>
      <rPr>
        <b/>
        <sz val="7"/>
        <color indexed="18"/>
        <rFont val="Times New Roman"/>
        <family val="1"/>
        <charset val="204"/>
      </rPr>
      <t xml:space="preserve">    </t>
    </r>
    <r>
      <rPr>
        <b/>
        <sz val="11"/>
        <color indexed="18"/>
        <rFont val="Arial"/>
        <family val="2"/>
        <charset val="204"/>
      </rPr>
      <t>Европейский уровень качества</t>
    </r>
  </si>
  <si>
    <t>Материал – конструкционная сталь с цинковым покрытием  поставляется на завод изготовителя в соответствии со стандартом EN 10346.</t>
  </si>
  <si>
    <r>
      <t>3.</t>
    </r>
    <r>
      <rPr>
        <b/>
        <sz val="7"/>
        <color indexed="18"/>
        <rFont val="Times New Roman"/>
        <family val="1"/>
        <charset val="204"/>
      </rPr>
      <t xml:space="preserve">    </t>
    </r>
    <r>
      <rPr>
        <b/>
        <sz val="11"/>
        <color indexed="18"/>
        <rFont val="Arial"/>
        <family val="2"/>
        <charset val="204"/>
      </rPr>
      <t>Эстетичность</t>
    </r>
  </si>
  <si>
    <r>
      <t xml:space="preserve">Наличие слоя цинка, нанесенного на </t>
    </r>
    <r>
      <rPr>
        <u/>
        <sz val="11"/>
        <color indexed="18"/>
        <rFont val="Arial"/>
        <family val="2"/>
        <charset val="204"/>
      </rPr>
      <t xml:space="preserve">наружную и внутреннюю </t>
    </r>
    <r>
      <rPr>
        <sz val="11"/>
        <color indexed="18"/>
        <rFont val="Arial"/>
        <family val="2"/>
        <charset val="204"/>
      </rPr>
      <t>поверхность стального профиля, предотвращает коррозию стали под воздействием влаги и кислорода, обеспечивая возможность хранения и транспортировки на открытом воздухе, а так же существенно продлевая срок службы элементов конструкции.</t>
    </r>
  </si>
  <si>
    <r>
      <t>4.</t>
    </r>
    <r>
      <rPr>
        <b/>
        <sz val="7"/>
        <color indexed="18"/>
        <rFont val="Times New Roman"/>
        <family val="1"/>
        <charset val="204"/>
      </rPr>
      <t xml:space="preserve">    </t>
    </r>
    <r>
      <rPr>
        <b/>
        <sz val="11"/>
        <color indexed="18"/>
        <rFont val="Arial"/>
        <family val="2"/>
        <charset val="204"/>
      </rPr>
      <t>Простота окраски</t>
    </r>
  </si>
  <si>
    <t>Окраска оцинкованной поверхности значительно продлевает защиту поверхности от коррозии, особенно в сильнозагрязненной среде.</t>
  </si>
  <si>
    <t>Сочетание цинкового слоя и краски позволяет увеличить срок службы обработанной поверхности в 1,5-2,3 раза.</t>
  </si>
  <si>
    <r>
      <t>1.</t>
    </r>
    <r>
      <rPr>
        <sz val="7"/>
        <color indexed="18"/>
        <rFont val="Times New Roman"/>
        <family val="1"/>
        <charset val="204"/>
      </rPr>
      <t xml:space="preserve">    </t>
    </r>
    <r>
      <rPr>
        <sz val="11"/>
        <color indexed="18"/>
        <rFont val="Arial"/>
        <family val="2"/>
        <charset val="204"/>
      </rPr>
      <t>Смыть грязь и очистить от мусора. Для смывки солей, грязи и жира используют щелочные растворы (например, стиральный порошок). Остатки моющего средства тщательно смывают чистой водой и хорошо просушивают.</t>
    </r>
  </si>
  <si>
    <r>
      <t>2.</t>
    </r>
    <r>
      <rPr>
        <sz val="7"/>
        <color indexed="18"/>
        <rFont val="Times New Roman"/>
        <family val="1"/>
        <charset val="204"/>
      </rPr>
      <t xml:space="preserve">    </t>
    </r>
    <r>
      <rPr>
        <sz val="11"/>
        <color indexed="18"/>
        <rFont val="Arial"/>
        <family val="2"/>
        <charset val="204"/>
      </rPr>
      <t>Загрунтовать поверхность или сразу нанести покрывную эмаль.</t>
    </r>
  </si>
  <si>
    <t>Для окрашивания оцинкованной поверхности рекомендуются двухкомпонентные и полиуретановые краски, зарекомендовавшие себя с самой лучшей стороны. Кроме того хорошо подходят алкидные и акриловые краски.</t>
  </si>
  <si>
    <t>Цикроль — матовая акриловая краска, содержащая активные противокоррозионные добавки, в органических растворителях. Значительным преимуществом краски является то, что она не требует предварительного грунтования поверхности и наносится в один слой.</t>
  </si>
  <si>
    <t>Так же возможно применение других производителей красок: «Тиккурила», «Хаммерайт» и т.д..</t>
  </si>
  <si>
    <t>«MIG-сварка».</t>
  </si>
  <si>
    <t xml:space="preserve">Сварка оцинкованных поверхностей в среде защитного газа (обычный полуавтомат с углекислотой) с применением медесодержащей присадочной проволоки и использованием углекислоты. </t>
  </si>
  <si>
    <t>Особенно известны проволоки медно-кремниевые (Си SI3) и алюминиево-бронзовые. При использовании этих проволок можно назвать следующие преимущества:</t>
  </si>
  <si>
    <r>
      <t>·</t>
    </r>
    <r>
      <rPr>
        <sz val="7"/>
        <color indexed="18"/>
        <rFont val="Times New Roman"/>
        <family val="1"/>
        <charset val="204"/>
      </rPr>
      <t xml:space="preserve">           </t>
    </r>
    <r>
      <rPr>
        <sz val="11"/>
        <color indexed="18"/>
        <rFont val="Arial"/>
        <family val="2"/>
        <charset val="204"/>
      </rPr>
      <t xml:space="preserve">нет коррозии сварочного шва; </t>
    </r>
  </si>
  <si>
    <r>
      <t>·</t>
    </r>
    <r>
      <rPr>
        <sz val="7"/>
        <color indexed="18"/>
        <rFont val="Times New Roman"/>
        <family val="1"/>
        <charset val="204"/>
      </rPr>
      <t xml:space="preserve">           </t>
    </r>
    <r>
      <rPr>
        <sz val="11"/>
        <color indexed="18"/>
        <rFont val="Arial"/>
        <family val="2"/>
        <charset val="204"/>
      </rPr>
      <t xml:space="preserve">минимальное разбрызгивание; </t>
    </r>
  </si>
  <si>
    <r>
      <t>·</t>
    </r>
    <r>
      <rPr>
        <sz val="7"/>
        <color indexed="18"/>
        <rFont val="Times New Roman"/>
        <family val="1"/>
        <charset val="204"/>
      </rPr>
      <t xml:space="preserve">           </t>
    </r>
    <r>
      <rPr>
        <sz val="11"/>
        <color indexed="18"/>
        <rFont val="Arial"/>
        <family val="2"/>
        <charset val="204"/>
      </rPr>
      <t xml:space="preserve">малое выгорание покрытия; </t>
    </r>
  </si>
  <si>
    <r>
      <t>·</t>
    </r>
    <r>
      <rPr>
        <sz val="7"/>
        <color indexed="18"/>
        <rFont val="Times New Roman"/>
        <family val="1"/>
        <charset val="204"/>
      </rPr>
      <t xml:space="preserve">           </t>
    </r>
    <r>
      <rPr>
        <sz val="11"/>
        <color indexed="18"/>
        <rFont val="Arial"/>
        <family val="2"/>
        <charset val="204"/>
      </rPr>
      <t xml:space="preserve">малое тепловложение; </t>
    </r>
  </si>
  <si>
    <r>
      <t>·</t>
    </r>
    <r>
      <rPr>
        <sz val="7"/>
        <color indexed="18"/>
        <rFont val="Times New Roman"/>
        <family val="1"/>
        <charset val="204"/>
      </rPr>
      <t xml:space="preserve">           </t>
    </r>
    <r>
      <rPr>
        <sz val="11"/>
        <color indexed="18"/>
        <rFont val="Arial"/>
        <family val="2"/>
        <charset val="204"/>
      </rPr>
      <t>простая последующая обработка шва;</t>
    </r>
  </si>
  <si>
    <r>
      <t>·</t>
    </r>
    <r>
      <rPr>
        <sz val="7"/>
        <color indexed="18"/>
        <rFont val="Times New Roman"/>
        <family val="1"/>
        <charset val="204"/>
      </rPr>
      <t xml:space="preserve">           </t>
    </r>
    <r>
      <rPr>
        <sz val="11"/>
        <color indexed="18"/>
        <rFont val="Arial"/>
        <family val="2"/>
        <charset val="204"/>
      </rPr>
      <t>катодная защита основного материала в непосредственной области шва</t>
    </r>
  </si>
  <si>
    <t xml:space="preserve">Для неответственных конструкций сварку можно проводить, не зачищая цинк. </t>
  </si>
  <si>
    <t>Рекомендуется использовать для сварки низкоуглеродистых сталей электроды с рутиловым покрытием — АНО-4, МР-3, для сварки низколегированных сталей — электроды с покрытием основного вида — УОНИ-15/45,(15/55), ДСК-50 и др.</t>
  </si>
  <si>
    <t xml:space="preserve">Производство – европейский производитель. Изготовление профиля производится согласно требованиям EN 10162. </t>
  </si>
  <si>
    <t>5.  Подготовка поверхности.</t>
  </si>
  <si>
    <t>6.  Рекомендации по применению красок.</t>
  </si>
  <si>
    <r>
      <t>7.</t>
    </r>
    <r>
      <rPr>
        <b/>
        <sz val="7"/>
        <color indexed="18"/>
        <rFont val="Times New Roman"/>
        <family val="1"/>
        <charset val="204"/>
      </rPr>
      <t xml:space="preserve">    </t>
    </r>
    <r>
      <rPr>
        <b/>
        <sz val="11"/>
        <color indexed="18"/>
        <rFont val="Arial"/>
        <family val="2"/>
        <charset val="204"/>
      </rPr>
      <t>Способы сварки.</t>
    </r>
  </si>
  <si>
    <t>Дуговая сварка (ручная) покрытыми электродами.</t>
  </si>
  <si>
    <t>Кронштейны для поддерживающих роликов</t>
  </si>
  <si>
    <t>Комплектующие для откатных ворот (ALUTECH)</t>
  </si>
  <si>
    <t>Артикул</t>
  </si>
  <si>
    <t>Преимущества оцинкованного профиля шины:</t>
  </si>
  <si>
    <t>серия SG01</t>
  </si>
  <si>
    <t>серия SG02</t>
  </si>
  <si>
    <t xml:space="preserve">Подставка </t>
  </si>
  <si>
    <t>Крышка (заглушка)</t>
  </si>
  <si>
    <t>Дополнительные комплектующие</t>
  </si>
  <si>
    <t>СЕРИЯ SGN01</t>
  </si>
  <si>
    <t>СЕРИЯ SGN02</t>
  </si>
  <si>
    <t>SGN.02.150</t>
  </si>
  <si>
    <t>SGN.02.140</t>
  </si>
  <si>
    <t>SGN.02.100</t>
  </si>
  <si>
    <t>SGN.01.150</t>
  </si>
  <si>
    <t>SGN.01.140</t>
  </si>
  <si>
    <t>SGN.01.100</t>
  </si>
  <si>
    <t>Крышка</t>
  </si>
  <si>
    <t>SGN.01.718</t>
  </si>
  <si>
    <t>Кронштейн</t>
  </si>
  <si>
    <t>SGN.01.717</t>
  </si>
  <si>
    <t>SGN.01.719</t>
  </si>
  <si>
    <t>SGN.02.718</t>
  </si>
  <si>
    <t>SGN.02.717</t>
  </si>
  <si>
    <t>SGN.02.719</t>
  </si>
  <si>
    <t>SGN.03.717</t>
  </si>
  <si>
    <t>SGN.03.718</t>
  </si>
  <si>
    <t>SGN.00.720</t>
  </si>
  <si>
    <t>SGN.00.500</t>
  </si>
  <si>
    <t>SGN.01.200</t>
  </si>
  <si>
    <t>Подставка</t>
  </si>
  <si>
    <t>SGN.02.200</t>
  </si>
  <si>
    <t>SGN.01.510</t>
  </si>
  <si>
    <t xml:space="preserve">Упор </t>
  </si>
  <si>
    <t>SGN.02.510</t>
  </si>
  <si>
    <t>SGN.02.320</t>
  </si>
  <si>
    <t>SGN.01.320</t>
  </si>
  <si>
    <t>SGN.02.420</t>
  </si>
  <si>
    <t>SGN.01.420</t>
  </si>
  <si>
    <t>SGN.02.600</t>
  </si>
  <si>
    <t>SGN.01.600</t>
  </si>
  <si>
    <t>Кронштейн (на 4 поддерживающих ролика)</t>
  </si>
  <si>
    <t>Кронштейн удлиненный (на 4 поддерживающих ролика)</t>
  </si>
  <si>
    <t>Кронштейн удлиненный (на 2 поддерживающих ролика)</t>
  </si>
  <si>
    <t>Подставка для системы до 450 кг</t>
  </si>
  <si>
    <t>Подставка для системы до 700 кг</t>
  </si>
  <si>
    <t>Опора  роликовая</t>
  </si>
  <si>
    <t>Кронштейн верхний, предотвращает раскачивание створки</t>
  </si>
  <si>
    <t>Заглушка для направляющей шины</t>
  </si>
  <si>
    <t xml:space="preserve">Кронштейн верхний, предотвращает раскачивание створки </t>
  </si>
  <si>
    <t>м.</t>
  </si>
  <si>
    <r>
      <t xml:space="preserve">Опора роликовая (полимерные ролики). Для ворот до 500 кг.  </t>
    </r>
    <r>
      <rPr>
        <b/>
        <sz val="7"/>
        <color rgb="FFFF0000"/>
        <rFont val="Arial Cyr"/>
        <charset val="204"/>
      </rPr>
      <t>Light</t>
    </r>
  </si>
  <si>
    <r>
      <t xml:space="preserve">Опора роликовая (полимерные ролики). Для ворот до 500 кг. </t>
    </r>
    <r>
      <rPr>
        <b/>
        <sz val="7"/>
        <color rgb="FFFF0000"/>
        <rFont val="Arial Cyr"/>
        <charset val="204"/>
      </rPr>
      <t>Light</t>
    </r>
  </si>
  <si>
    <r>
      <t xml:space="preserve">Опора роликовая (полимерные ролики). Для ворот до 300 кг. </t>
    </r>
    <r>
      <rPr>
        <b/>
        <sz val="7"/>
        <color rgb="FFFF0000"/>
        <rFont val="Arial Cyr"/>
        <charset val="204"/>
      </rPr>
      <t>Light</t>
    </r>
  </si>
  <si>
    <t>Шины неоцинкованные</t>
  </si>
  <si>
    <t>Шины оцинкованные</t>
  </si>
  <si>
    <t>SG.01.001.A</t>
  </si>
  <si>
    <t>Опора  роликовая  (стальные ролики)</t>
  </si>
  <si>
    <t>Комплектующие для створки весом до 450 кг (стальные ролики)</t>
  </si>
  <si>
    <t>Опора  роликовая  (полимерные ролики)</t>
  </si>
  <si>
    <t>шт.</t>
  </si>
  <si>
    <t>Скидка клиента</t>
  </si>
  <si>
    <t>Количество для заказа</t>
  </si>
  <si>
    <t>евро</t>
  </si>
  <si>
    <t xml:space="preserve"> 1. Системы для створки весом до 450 кг </t>
  </si>
  <si>
    <t>5,3; 6; 7; 8; 9</t>
  </si>
  <si>
    <t>Стандартные длины, м</t>
  </si>
  <si>
    <t>ИТОГО</t>
  </si>
  <si>
    <t xml:space="preserve">   Комплект 5,3 м</t>
  </si>
  <si>
    <t xml:space="preserve">   Комплект 6 м</t>
  </si>
  <si>
    <t xml:space="preserve">   Комплект 7 м</t>
  </si>
  <si>
    <t xml:space="preserve">   Комплект 8 м</t>
  </si>
  <si>
    <t xml:space="preserve">   Комплект 9 м</t>
  </si>
  <si>
    <t xml:space="preserve"> 2. Система для створки весом до 700 кг</t>
  </si>
  <si>
    <t>6; 7; 8; 9</t>
  </si>
  <si>
    <t>SGN.00.400</t>
  </si>
  <si>
    <t>Крепление для зубчатой рейки</t>
  </si>
  <si>
    <t>Крепление для зубчатой рейки (комплект на 1 м стальной рейки)</t>
  </si>
  <si>
    <t>SG.01.002.A</t>
  </si>
  <si>
    <t>SG.02.002.A</t>
  </si>
  <si>
    <t>Шина направляющая</t>
  </si>
  <si>
    <t>Опора роликовая</t>
  </si>
  <si>
    <t>Упор</t>
  </si>
  <si>
    <t>Шина направлющая (оцинкованная) с модульностью</t>
  </si>
  <si>
    <t>Шина направлющая (неоцинкованная) с модульностью</t>
  </si>
  <si>
    <t>С полимерными роликами</t>
  </si>
  <si>
    <t>Со стальными роликами</t>
  </si>
  <si>
    <t>СЕРИЯ SGN.01</t>
  </si>
  <si>
    <t>СЕРИЯ SGN.02</t>
  </si>
  <si>
    <t>Кронштейны удлиненные</t>
  </si>
  <si>
    <r>
      <t xml:space="preserve">Необходимое количество
</t>
    </r>
    <r>
      <rPr>
        <b/>
        <sz val="6.5"/>
        <color rgb="FFC00000"/>
        <rFont val="Arial Cyr"/>
        <charset val="204"/>
      </rPr>
      <t>Можно изменять</t>
    </r>
  </si>
  <si>
    <t>SGN.00.001</t>
  </si>
  <si>
    <t>C-профиль</t>
  </si>
  <si>
    <t>Код</t>
  </si>
  <si>
    <t>Столбец4</t>
  </si>
  <si>
    <t>Цена</t>
  </si>
  <si>
    <t>м</t>
  </si>
  <si>
    <t>Базовая цена, руб. с НДС</t>
  </si>
  <si>
    <r>
      <t xml:space="preserve">  1.1. Системы с </t>
    </r>
    <r>
      <rPr>
        <b/>
        <sz val="8"/>
        <color theme="6" tint="-0.249977111117893"/>
        <rFont val="Arial Cyr"/>
        <charset val="204"/>
      </rPr>
      <t>неоцинкованной</t>
    </r>
    <r>
      <rPr>
        <b/>
        <sz val="8"/>
        <color indexed="8"/>
        <rFont val="Arial Cyr"/>
        <charset val="204"/>
      </rPr>
      <t xml:space="preserve"> шиной SG.01.002.А и стальными роликами</t>
    </r>
  </si>
  <si>
    <r>
      <t xml:space="preserve">  1.2. Системы с </t>
    </r>
    <r>
      <rPr>
        <b/>
        <sz val="8"/>
        <color theme="6" tint="-0.249977111117893"/>
        <rFont val="Arial Cyr"/>
        <charset val="204"/>
      </rPr>
      <t>неоцинкованной</t>
    </r>
    <r>
      <rPr>
        <b/>
        <sz val="8"/>
        <color indexed="8"/>
        <rFont val="Arial Cyr"/>
        <charset val="204"/>
      </rPr>
      <t xml:space="preserve"> шиной SG.01.002.А и полимерными роликами</t>
    </r>
  </si>
  <si>
    <r>
      <t xml:space="preserve">  1.3. Системы с </t>
    </r>
    <r>
      <rPr>
        <b/>
        <sz val="8"/>
        <color theme="6" tint="-0.249977111117893"/>
        <rFont val="Arial Cyr"/>
        <charset val="204"/>
      </rPr>
      <t>оцинкованной</t>
    </r>
    <r>
      <rPr>
        <b/>
        <sz val="8"/>
        <color indexed="8"/>
        <rFont val="Arial Cyr"/>
        <charset val="204"/>
      </rPr>
      <t xml:space="preserve"> шиной SG.01.001.A и стальными роликами</t>
    </r>
  </si>
  <si>
    <r>
      <t xml:space="preserve">  2.1. Системы с </t>
    </r>
    <r>
      <rPr>
        <b/>
        <sz val="8"/>
        <color theme="6" tint="-0.249977111117893"/>
        <rFont val="Arial Cyr"/>
        <charset val="204"/>
      </rPr>
      <t>неоцинкованной</t>
    </r>
    <r>
      <rPr>
        <b/>
        <sz val="8"/>
        <color indexed="8"/>
        <rFont val="Arial Cyr"/>
        <charset val="204"/>
      </rPr>
      <t xml:space="preserve"> шиной SG.02.002.А и стальными роликами</t>
    </r>
  </si>
  <si>
    <r>
      <t xml:space="preserve">  2.2. Системы с </t>
    </r>
    <r>
      <rPr>
        <b/>
        <sz val="8"/>
        <color theme="6" tint="-0.249977111117893"/>
        <rFont val="Arial Cyr"/>
        <charset val="204"/>
      </rPr>
      <t>оцинкованной</t>
    </r>
    <r>
      <rPr>
        <b/>
        <sz val="8"/>
        <color indexed="8"/>
        <rFont val="Arial Cyr"/>
        <charset val="204"/>
      </rPr>
      <t xml:space="preserve"> шиной SG.02.001.А и стальными роликами</t>
    </r>
  </si>
  <si>
    <t xml:space="preserve"> Все цены приведены в руб. с НДС</t>
  </si>
  <si>
    <t xml:space="preserve">  Дополнительные аксессуары</t>
  </si>
  <si>
    <t>Базовый прайс-лист, руб. с НДС</t>
  </si>
  <si>
    <t>Цена клиента с учетом скидки,  руб. с НДС</t>
  </si>
  <si>
    <t>Все цены приведены в руб. с НДС</t>
  </si>
  <si>
    <t>Цена клиента, руб. с НДС</t>
  </si>
  <si>
    <t>Комплектующие для створки весом до 700 кг (стальные ролики)</t>
  </si>
  <si>
    <t>C-профиль (длины 5,6,7 м)</t>
  </si>
  <si>
    <t>Комплектующие для створки весом до 300 кг (полимерные ролики)</t>
  </si>
  <si>
    <t>SG.02.001.A</t>
  </si>
  <si>
    <t xml:space="preserve"> 6; 7</t>
  </si>
  <si>
    <t>Шина направляющая (оцинкованная) с модульностью</t>
  </si>
  <si>
    <t>Прайс- лист на комплектующие для откатных ворот и аксессуары от 03.03.2022</t>
  </si>
</sst>
</file>

<file path=xl/styles.xml><?xml version="1.0" encoding="utf-8"?>
<styleSheet xmlns="http://schemas.openxmlformats.org/spreadsheetml/2006/main">
  <numFmts count="1">
    <numFmt numFmtId="164" formatCode="0.0"/>
  </numFmts>
  <fonts count="48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6.5"/>
      <color indexed="8"/>
      <name val="Arial Cyr"/>
      <charset val="204"/>
    </font>
    <font>
      <b/>
      <sz val="6.5"/>
      <color indexed="8"/>
      <name val="Arial Cyr"/>
      <charset val="204"/>
    </font>
    <font>
      <sz val="6.5"/>
      <name val="Arial Cyr"/>
      <charset val="204"/>
    </font>
    <font>
      <b/>
      <sz val="6.5"/>
      <name val="Arial Cyr"/>
      <charset val="204"/>
    </font>
    <font>
      <sz val="16"/>
      <color indexed="8"/>
      <name val="Arial Cyr"/>
      <charset val="204"/>
    </font>
    <font>
      <b/>
      <i/>
      <sz val="16"/>
      <color indexed="8"/>
      <name val="Arial Cyr"/>
      <charset val="204"/>
    </font>
    <font>
      <b/>
      <sz val="11"/>
      <color indexed="18"/>
      <name val="Arial"/>
      <family val="2"/>
      <charset val="204"/>
    </font>
    <font>
      <sz val="11"/>
      <color indexed="18"/>
      <name val="Arial"/>
      <family val="2"/>
      <charset val="204"/>
    </font>
    <font>
      <b/>
      <sz val="7"/>
      <color indexed="18"/>
      <name val="Times New Roman"/>
      <family val="1"/>
      <charset val="204"/>
    </font>
    <font>
      <u/>
      <sz val="11"/>
      <color indexed="18"/>
      <name val="Arial"/>
      <family val="2"/>
      <charset val="204"/>
    </font>
    <font>
      <sz val="7"/>
      <color indexed="18"/>
      <name val="Times New Roman"/>
      <family val="1"/>
      <charset val="204"/>
    </font>
    <font>
      <b/>
      <sz val="12"/>
      <color rgb="FFFF0000"/>
      <name val="Arial Cyr"/>
      <charset val="204"/>
    </font>
    <font>
      <b/>
      <sz val="11"/>
      <color rgb="FF000080"/>
      <name val="Arial"/>
      <family val="2"/>
      <charset val="204"/>
    </font>
    <font>
      <sz val="11"/>
      <color rgb="FF000080"/>
      <name val="Arial"/>
      <family val="2"/>
      <charset val="204"/>
    </font>
    <font>
      <u/>
      <sz val="14"/>
      <color rgb="FF000080"/>
      <name val="Arial"/>
      <family val="2"/>
      <charset val="204"/>
    </font>
    <font>
      <sz val="10"/>
      <color rgb="FF000080"/>
      <name val="Symbol"/>
      <family val="1"/>
      <charset val="2"/>
    </font>
    <font>
      <u/>
      <sz val="11"/>
      <color rgb="FF000080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name val="Arial Cyr"/>
      <charset val="204"/>
    </font>
    <font>
      <b/>
      <sz val="12"/>
      <color indexed="56"/>
      <name val="Arial Cyr"/>
      <charset val="204"/>
    </font>
    <font>
      <b/>
      <sz val="12"/>
      <color indexed="62"/>
      <name val="Arial Cyr"/>
      <charset val="204"/>
    </font>
    <font>
      <b/>
      <sz val="7"/>
      <color indexed="62"/>
      <name val="Arial Cyr"/>
      <charset val="204"/>
    </font>
    <font>
      <b/>
      <sz val="14"/>
      <color indexed="62"/>
      <name val="Arial CYR"/>
      <charset val="204"/>
    </font>
    <font>
      <b/>
      <sz val="8"/>
      <color indexed="8"/>
      <name val="Arial Cyr"/>
      <charset val="204"/>
    </font>
    <font>
      <sz val="7"/>
      <name val="Arial Cyr"/>
      <charset val="204"/>
    </font>
    <font>
      <b/>
      <sz val="8"/>
      <name val="Arial Cyr"/>
      <charset val="204"/>
    </font>
    <font>
      <b/>
      <sz val="7"/>
      <color indexed="8"/>
      <name val="Arial Cyr"/>
      <charset val="204"/>
    </font>
    <font>
      <b/>
      <sz val="7"/>
      <color rgb="FFFF0000"/>
      <name val="Arial Cyr"/>
      <charset val="204"/>
    </font>
    <font>
      <u/>
      <sz val="11"/>
      <color theme="10"/>
      <name val="Calibri"/>
      <family val="2"/>
      <charset val="204"/>
    </font>
    <font>
      <b/>
      <i/>
      <sz val="16"/>
      <name val="Arial Cyr"/>
      <charset val="204"/>
    </font>
    <font>
      <b/>
      <sz val="7"/>
      <name val="Arial Cyr"/>
      <charset val="204"/>
    </font>
    <font>
      <b/>
      <sz val="8"/>
      <color theme="6" tint="-0.249977111117893"/>
      <name val="Arial Cyr"/>
      <charset val="204"/>
    </font>
    <font>
      <sz val="8"/>
      <color indexed="8"/>
      <name val="Arial Cyr"/>
      <charset val="204"/>
    </font>
    <font>
      <b/>
      <sz val="10"/>
      <color rgb="FFFF0000"/>
      <name val="Arial Cyr"/>
      <charset val="204"/>
    </font>
    <font>
      <b/>
      <sz val="9"/>
      <color indexed="8"/>
      <name val="Arial Cyr"/>
      <charset val="204"/>
    </font>
    <font>
      <b/>
      <sz val="8"/>
      <color indexed="56"/>
      <name val="Arial Cyr"/>
      <charset val="204"/>
    </font>
    <font>
      <b/>
      <sz val="11"/>
      <name val="Arial Cyr"/>
      <charset val="204"/>
    </font>
    <font>
      <b/>
      <sz val="6.5"/>
      <color rgb="FFC00000"/>
      <name val="Arial Cyr"/>
      <charset val="204"/>
    </font>
    <font>
      <b/>
      <sz val="6.5"/>
      <color theme="0"/>
      <name val="Arial Cyr"/>
      <charset val="204"/>
    </font>
    <font>
      <b/>
      <sz val="8"/>
      <color theme="1"/>
      <name val="Arial Cyr"/>
      <charset val="204"/>
    </font>
    <font>
      <b/>
      <sz val="8"/>
      <color rgb="FFFF0000"/>
      <name val="Arial"/>
      <family val="2"/>
      <charset val="204"/>
    </font>
    <font>
      <sz val="7"/>
      <name val="Arial Cyr"/>
    </font>
    <font>
      <sz val="6.5"/>
      <color indexed="8"/>
      <name val="Arial Cy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indexed="64"/>
      </top>
      <bottom style="thin">
        <color auto="1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20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9">
    <xf numFmtId="0" fontId="0" fillId="0" borderId="0" xfId="0"/>
    <xf numFmtId="0" fontId="0" fillId="0" borderId="0" xfId="0" applyBorder="1"/>
    <xf numFmtId="0" fontId="9" fillId="0" borderId="0" xfId="7" applyFont="1" applyFill="1" applyBorder="1" applyAlignment="1">
      <alignment vertical="center" wrapText="1"/>
    </xf>
    <xf numFmtId="0" fontId="0" fillId="0" borderId="0" xfId="0" applyAlignment="1">
      <alignment horizontal="justify"/>
    </xf>
    <xf numFmtId="0" fontId="17" fillId="0" borderId="0" xfId="0" applyFont="1" applyAlignment="1">
      <alignment horizontal="justify"/>
    </xf>
    <xf numFmtId="0" fontId="18" fillId="0" borderId="0" xfId="0" applyFont="1" applyAlignment="1">
      <alignment horizontal="justify"/>
    </xf>
    <xf numFmtId="0" fontId="19" fillId="0" borderId="0" xfId="0" applyFont="1" applyAlignment="1">
      <alignment horizontal="justify"/>
    </xf>
    <xf numFmtId="0" fontId="18" fillId="0" borderId="0" xfId="0" applyFont="1" applyAlignment="1">
      <alignment horizontal="left" indent="2"/>
    </xf>
    <xf numFmtId="0" fontId="18" fillId="0" borderId="0" xfId="0" applyFont="1" applyAlignment="1">
      <alignment horizontal="left" indent="3"/>
    </xf>
    <xf numFmtId="0" fontId="20" fillId="0" borderId="0" xfId="0" applyFont="1" applyAlignment="1">
      <alignment horizontal="left" indent="5"/>
    </xf>
    <xf numFmtId="0" fontId="18" fillId="0" borderId="0" xfId="0" applyFont="1" applyAlignment="1"/>
    <xf numFmtId="0" fontId="17" fillId="0" borderId="0" xfId="0" applyFont="1" applyAlignment="1"/>
    <xf numFmtId="0" fontId="21" fillId="0" borderId="0" xfId="0" applyFont="1" applyAlignment="1"/>
    <xf numFmtId="0" fontId="24" fillId="2" borderId="0" xfId="14" applyFont="1" applyFill="1" applyBorder="1" applyAlignment="1">
      <alignment vertical="center"/>
    </xf>
    <xf numFmtId="0" fontId="24" fillId="2" borderId="0" xfId="14" applyNumberFormat="1" applyFont="1" applyFill="1" applyBorder="1" applyAlignment="1">
      <alignment vertical="center"/>
    </xf>
    <xf numFmtId="0" fontId="3" fillId="0" borderId="0" xfId="14" applyFont="1"/>
    <xf numFmtId="0" fontId="3" fillId="0" borderId="0" xfId="14" applyFont="1" applyBorder="1"/>
    <xf numFmtId="0" fontId="27" fillId="2" borderId="0" xfId="14" applyFont="1" applyFill="1" applyBorder="1" applyAlignment="1">
      <alignment wrapText="1"/>
    </xf>
    <xf numFmtId="0" fontId="27" fillId="5" borderId="0" xfId="14" applyFont="1" applyFill="1" applyBorder="1" applyAlignment="1">
      <alignment wrapText="1"/>
    </xf>
    <xf numFmtId="0" fontId="3" fillId="0" borderId="0" xfId="14" applyFont="1" applyAlignment="1">
      <alignment wrapText="1"/>
    </xf>
    <xf numFmtId="0" fontId="28" fillId="0" borderId="0" xfId="14" applyFont="1" applyFill="1" applyBorder="1" applyAlignment="1">
      <alignment horizontal="center" vertical="center" wrapText="1"/>
    </xf>
    <xf numFmtId="0" fontId="3" fillId="0" borderId="0" xfId="14" applyFont="1" applyAlignment="1">
      <alignment vertical="center" wrapText="1"/>
    </xf>
    <xf numFmtId="0" fontId="0" fillId="0" borderId="0" xfId="14" applyFont="1" applyAlignment="1">
      <alignment wrapText="1"/>
    </xf>
    <xf numFmtId="0" fontId="5" fillId="5" borderId="0" xfId="14" applyFont="1" applyFill="1" applyBorder="1" applyAlignment="1" applyProtection="1">
      <alignment horizontal="center" vertical="center" wrapText="1"/>
    </xf>
    <xf numFmtId="164" fontId="3" fillId="5" borderId="0" xfId="14" applyNumberFormat="1" applyFill="1" applyBorder="1"/>
    <xf numFmtId="0" fontId="3" fillId="0" borderId="0" xfId="14" applyFont="1" applyFill="1"/>
    <xf numFmtId="0" fontId="23" fillId="0" borderId="0" xfId="14" applyNumberFormat="1" applyFont="1" applyFill="1"/>
    <xf numFmtId="2" fontId="3" fillId="0" borderId="0" xfId="14" applyNumberFormat="1" applyBorder="1" applyAlignment="1"/>
    <xf numFmtId="0" fontId="23" fillId="0" borderId="0" xfId="14" applyNumberFormat="1" applyFont="1"/>
    <xf numFmtId="2" fontId="8" fillId="0" borderId="0" xfId="14" quotePrefix="1" applyNumberFormat="1" applyFont="1" applyFill="1" applyBorder="1" applyAlignment="1">
      <alignment vertical="center" wrapText="1"/>
    </xf>
    <xf numFmtId="0" fontId="16" fillId="5" borderId="0" xfId="14" applyFont="1" applyFill="1" applyBorder="1" applyAlignment="1">
      <alignment horizontal="left" wrapText="1"/>
    </xf>
    <xf numFmtId="0" fontId="7" fillId="5" borderId="0" xfId="14" applyFont="1" applyFill="1" applyBorder="1" applyAlignment="1">
      <alignment horizontal="center" wrapText="1"/>
    </xf>
    <xf numFmtId="0" fontId="6" fillId="0" borderId="2" xfId="14" applyFont="1" applyFill="1" applyBorder="1" applyAlignment="1">
      <alignment horizontal="center" vertical="center" wrapText="1"/>
    </xf>
    <xf numFmtId="0" fontId="8" fillId="0" borderId="2" xfId="14" applyNumberFormat="1" applyFont="1" applyFill="1" applyBorder="1" applyAlignment="1">
      <alignment horizontal="center" vertical="center" wrapText="1"/>
    </xf>
    <xf numFmtId="0" fontId="3" fillId="0" borderId="0" xfId="14" applyFont="1" applyAlignment="1">
      <alignment horizontal="center" wrapText="1"/>
    </xf>
    <xf numFmtId="0" fontId="5" fillId="0" borderId="13" xfId="14" applyFont="1" applyFill="1" applyBorder="1" applyAlignment="1">
      <alignment horizontal="center" vertical="center" wrapText="1"/>
    </xf>
    <xf numFmtId="0" fontId="8" fillId="0" borderId="0" xfId="14" applyNumberFormat="1" applyFont="1" applyFill="1" applyBorder="1" applyAlignment="1">
      <alignment horizontal="center" vertical="center" wrapText="1"/>
    </xf>
    <xf numFmtId="2" fontId="8" fillId="0" borderId="0" xfId="14" quotePrefix="1" applyNumberFormat="1" applyFont="1" applyFill="1" applyBorder="1" applyAlignment="1">
      <alignment horizontal="center" vertical="center" wrapText="1"/>
    </xf>
    <xf numFmtId="0" fontId="31" fillId="5" borderId="0" xfId="14" applyFont="1" applyFill="1" applyBorder="1" applyAlignment="1">
      <alignment vertical="center" wrapText="1"/>
    </xf>
    <xf numFmtId="0" fontId="37" fillId="0" borderId="16" xfId="14" applyFont="1" applyFill="1" applyBorder="1" applyAlignment="1">
      <alignment vertical="center" wrapText="1"/>
    </xf>
    <xf numFmtId="0" fontId="37" fillId="0" borderId="0" xfId="14" applyFont="1" applyFill="1" applyBorder="1" applyAlignment="1">
      <alignment vertical="center" wrapText="1"/>
    </xf>
    <xf numFmtId="2" fontId="28" fillId="0" borderId="0" xfId="14" applyNumberFormat="1" applyFont="1" applyFill="1" applyBorder="1" applyAlignment="1">
      <alignment horizontal="center" vertical="center" wrapText="1"/>
    </xf>
    <xf numFmtId="2" fontId="3" fillId="0" borderId="0" xfId="14" applyNumberFormat="1" applyBorder="1"/>
    <xf numFmtId="0" fontId="30" fillId="0" borderId="15" xfId="14" applyFont="1" applyFill="1" applyBorder="1" applyAlignment="1">
      <alignment horizontal="center" vertical="center" wrapText="1"/>
    </xf>
    <xf numFmtId="0" fontId="29" fillId="0" borderId="20" xfId="14" applyFont="1" applyBorder="1" applyAlignment="1">
      <alignment horizontal="center" wrapText="1"/>
    </xf>
    <xf numFmtId="0" fontId="29" fillId="0" borderId="22" xfId="14" applyFont="1" applyBorder="1" applyAlignment="1">
      <alignment horizontal="center" wrapText="1"/>
    </xf>
    <xf numFmtId="0" fontId="29" fillId="0" borderId="10" xfId="14" applyFont="1" applyBorder="1" applyAlignment="1">
      <alignment horizontal="center" wrapText="1"/>
    </xf>
    <xf numFmtId="0" fontId="29" fillId="0" borderId="25" xfId="14" applyFont="1" applyBorder="1" applyAlignment="1">
      <alignment horizontal="center" wrapText="1"/>
    </xf>
    <xf numFmtId="0" fontId="29" fillId="0" borderId="27" xfId="14" applyFont="1" applyBorder="1" applyAlignment="1">
      <alignment horizontal="center" wrapText="1"/>
    </xf>
    <xf numFmtId="2" fontId="7" fillId="0" borderId="2" xfId="14" quotePrefix="1" applyNumberFormat="1" applyFont="1" applyFill="1" applyBorder="1" applyAlignment="1">
      <alignment horizontal="center" vertical="center" wrapText="1"/>
    </xf>
    <xf numFmtId="2" fontId="7" fillId="0" borderId="2" xfId="14" quotePrefix="1" applyNumberFormat="1" applyFont="1" applyFill="1" applyBorder="1" applyAlignment="1">
      <alignment horizontal="left" vertical="center" wrapText="1"/>
    </xf>
    <xf numFmtId="0" fontId="37" fillId="0" borderId="14" xfId="14" applyFont="1" applyFill="1" applyBorder="1" applyAlignment="1">
      <alignment vertical="center"/>
    </xf>
    <xf numFmtId="1" fontId="8" fillId="0" borderId="1" xfId="1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14" applyFont="1" applyFill="1" applyBorder="1" applyAlignment="1" applyProtection="1">
      <alignment vertical="center"/>
    </xf>
    <xf numFmtId="0" fontId="24" fillId="2" borderId="0" xfId="14" applyNumberFormat="1" applyFont="1" applyFill="1" applyBorder="1" applyAlignment="1" applyProtection="1">
      <alignment vertical="center"/>
    </xf>
    <xf numFmtId="0" fontId="6" fillId="0" borderId="2" xfId="14" applyFont="1" applyFill="1" applyBorder="1" applyAlignment="1" applyProtection="1">
      <alignment horizontal="center" vertical="center" wrapText="1"/>
    </xf>
    <xf numFmtId="0" fontId="8" fillId="0" borderId="2" xfId="14" applyNumberFormat="1" applyFont="1" applyFill="1" applyBorder="1" applyAlignment="1" applyProtection="1">
      <alignment horizontal="center" vertical="center" wrapText="1"/>
    </xf>
    <xf numFmtId="0" fontId="28" fillId="0" borderId="18" xfId="14" applyFont="1" applyFill="1" applyBorder="1" applyAlignment="1" applyProtection="1">
      <alignment vertical="center" wrapText="1"/>
    </xf>
    <xf numFmtId="0" fontId="28" fillId="0" borderId="16" xfId="14" applyFont="1" applyFill="1" applyBorder="1" applyAlignment="1" applyProtection="1">
      <alignment vertical="center" wrapText="1"/>
    </xf>
    <xf numFmtId="0" fontId="29" fillId="0" borderId="9" xfId="14" applyFont="1" applyFill="1" applyBorder="1" applyAlignment="1" applyProtection="1">
      <alignment horizontal="center" wrapText="1"/>
    </xf>
    <xf numFmtId="0" fontId="5" fillId="0" borderId="2" xfId="14" applyFont="1" applyFill="1" applyBorder="1" applyAlignment="1" applyProtection="1">
      <alignment vertical="center" wrapText="1"/>
    </xf>
    <xf numFmtId="0" fontId="5" fillId="0" borderId="2" xfId="14" applyFont="1" applyFill="1" applyBorder="1" applyAlignment="1" applyProtection="1">
      <alignment horizontal="center" vertical="center" wrapText="1"/>
    </xf>
    <xf numFmtId="1" fontId="8" fillId="0" borderId="2" xfId="14" quotePrefix="1" applyNumberFormat="1" applyFont="1" applyFill="1" applyBorder="1" applyAlignment="1" applyProtection="1">
      <alignment horizontal="center" vertical="center" wrapText="1"/>
    </xf>
    <xf numFmtId="0" fontId="28" fillId="0" borderId="3" xfId="14" applyFont="1" applyFill="1" applyBorder="1" applyAlignment="1" applyProtection="1">
      <alignment vertical="center" wrapText="1"/>
    </xf>
    <xf numFmtId="1" fontId="28" fillId="0" borderId="4" xfId="14" applyNumberFormat="1" applyFont="1" applyFill="1" applyBorder="1" applyAlignment="1" applyProtection="1">
      <alignment vertical="center" wrapText="1"/>
    </xf>
    <xf numFmtId="0" fontId="28" fillId="0" borderId="17" xfId="14" applyFont="1" applyFill="1" applyBorder="1" applyAlignment="1" applyProtection="1">
      <alignment vertical="center" wrapText="1"/>
    </xf>
    <xf numFmtId="0" fontId="8" fillId="0" borderId="32" xfId="14" applyNumberFormat="1" applyFont="1" applyFill="1" applyBorder="1" applyAlignment="1" applyProtection="1">
      <alignment horizontal="center" vertical="center" wrapText="1"/>
    </xf>
    <xf numFmtId="0" fontId="29" fillId="0" borderId="12" xfId="14" applyFont="1" applyFill="1" applyBorder="1" applyAlignment="1" applyProtection="1">
      <alignment horizontal="center" wrapText="1"/>
    </xf>
    <xf numFmtId="0" fontId="5" fillId="0" borderId="1" xfId="14" applyFont="1" applyFill="1" applyBorder="1" applyAlignment="1" applyProtection="1">
      <alignment horizontal="center" vertical="center" wrapText="1"/>
    </xf>
    <xf numFmtId="0" fontId="5" fillId="0" borderId="9" xfId="14" applyFont="1" applyFill="1" applyBorder="1" applyAlignment="1" applyProtection="1">
      <alignment vertical="center" wrapText="1"/>
    </xf>
    <xf numFmtId="0" fontId="5" fillId="0" borderId="28" xfId="14" applyFont="1" applyFill="1" applyBorder="1" applyAlignment="1" applyProtection="1">
      <alignment vertical="center" wrapText="1"/>
    </xf>
    <xf numFmtId="0" fontId="5" fillId="0" borderId="28" xfId="14" applyFont="1" applyFill="1" applyBorder="1" applyAlignment="1" applyProtection="1">
      <alignment horizontal="center" vertical="center" wrapText="1"/>
    </xf>
    <xf numFmtId="0" fontId="28" fillId="5" borderId="30" xfId="14" applyFont="1" applyFill="1" applyBorder="1" applyAlignment="1" applyProtection="1">
      <alignment vertical="center" wrapText="1"/>
    </xf>
    <xf numFmtId="1" fontId="28" fillId="5" borderId="31" xfId="14" applyNumberFormat="1" applyFont="1" applyFill="1" applyBorder="1" applyAlignment="1" applyProtection="1">
      <alignment vertical="center" wrapText="1"/>
    </xf>
    <xf numFmtId="0" fontId="5" fillId="0" borderId="1" xfId="14" applyFont="1" applyFill="1" applyBorder="1" applyAlignment="1" applyProtection="1">
      <alignment vertical="center" wrapText="1"/>
    </xf>
    <xf numFmtId="0" fontId="31" fillId="5" borderId="5" xfId="14" applyFont="1" applyFill="1" applyBorder="1" applyAlignment="1" applyProtection="1">
      <alignment vertical="center" wrapText="1"/>
    </xf>
    <xf numFmtId="0" fontId="31" fillId="5" borderId="13" xfId="14" applyFont="1" applyFill="1" applyBorder="1" applyAlignment="1" applyProtection="1">
      <alignment vertical="center" wrapText="1"/>
    </xf>
    <xf numFmtId="0" fontId="29" fillId="5" borderId="0" xfId="14" applyFont="1" applyFill="1" applyBorder="1" applyAlignment="1" applyProtection="1">
      <alignment horizontal="center" wrapText="1"/>
    </xf>
    <xf numFmtId="0" fontId="5" fillId="5" borderId="0" xfId="14" applyFont="1" applyFill="1" applyBorder="1" applyAlignment="1" applyProtection="1">
      <alignment horizontal="left" vertical="center" wrapText="1"/>
    </xf>
    <xf numFmtId="164" fontId="8" fillId="5" borderId="0" xfId="14" quotePrefix="1" applyNumberFormat="1" applyFont="1" applyFill="1" applyBorder="1" applyAlignment="1" applyProtection="1">
      <alignment horizontal="center" vertical="center" wrapText="1"/>
    </xf>
    <xf numFmtId="0" fontId="38" fillId="5" borderId="0" xfId="14" applyFont="1" applyFill="1" applyBorder="1" applyAlignment="1" applyProtection="1"/>
    <xf numFmtId="0" fontId="16" fillId="5" borderId="0" xfId="14" applyFont="1" applyFill="1" applyBorder="1" applyAlignment="1" applyProtection="1">
      <alignment wrapText="1"/>
    </xf>
    <xf numFmtId="0" fontId="7" fillId="5" borderId="0" xfId="14" applyFont="1" applyFill="1" applyBorder="1" applyAlignment="1" applyProtection="1"/>
    <xf numFmtId="0" fontId="7" fillId="5" borderId="0" xfId="14" applyFont="1" applyFill="1" applyBorder="1" applyAlignment="1" applyProtection="1">
      <alignment wrapText="1"/>
    </xf>
    <xf numFmtId="0" fontId="29" fillId="0" borderId="9" xfId="14" applyFont="1" applyFill="1" applyBorder="1" applyAlignment="1" applyProtection="1">
      <alignment wrapText="1"/>
    </xf>
    <xf numFmtId="0" fontId="5" fillId="0" borderId="2" xfId="14" applyFont="1" applyFill="1" applyBorder="1" applyAlignment="1" applyProtection="1">
      <alignment horizontal="left" vertical="center" wrapText="1"/>
    </xf>
    <xf numFmtId="0" fontId="0" fillId="5" borderId="11" xfId="0" applyFill="1" applyBorder="1"/>
    <xf numFmtId="0" fontId="0" fillId="5" borderId="35" xfId="0" applyFill="1" applyBorder="1"/>
    <xf numFmtId="0" fontId="0" fillId="5" borderId="36" xfId="0" applyFill="1" applyBorder="1"/>
    <xf numFmtId="0" fontId="0" fillId="5" borderId="6" xfId="0" applyFill="1" applyBorder="1"/>
    <xf numFmtId="0" fontId="0" fillId="5" borderId="37" xfId="0" applyFill="1" applyBorder="1"/>
    <xf numFmtId="0" fontId="23" fillId="4" borderId="9" xfId="0" applyFont="1" applyFill="1" applyBorder="1" applyAlignment="1">
      <alignment vertical="center"/>
    </xf>
    <xf numFmtId="0" fontId="23" fillId="4" borderId="3" xfId="0" applyFont="1" applyFill="1" applyBorder="1" applyAlignment="1">
      <alignment vertical="center"/>
    </xf>
    <xf numFmtId="0" fontId="23" fillId="4" borderId="4" xfId="0" applyFont="1" applyFill="1" applyBorder="1" applyAlignment="1">
      <alignment vertical="center"/>
    </xf>
    <xf numFmtId="0" fontId="0" fillId="5" borderId="0" xfId="0" applyFill="1" applyBorder="1"/>
    <xf numFmtId="0" fontId="0" fillId="5" borderId="0" xfId="0" applyFill="1" applyBorder="1" applyAlignment="1"/>
    <xf numFmtId="0" fontId="0" fillId="5" borderId="12" xfId="0" applyFill="1" applyBorder="1"/>
    <xf numFmtId="0" fontId="0" fillId="5" borderId="5" xfId="0" applyFill="1" applyBorder="1"/>
    <xf numFmtId="0" fontId="0" fillId="5" borderId="13" xfId="0" applyFill="1" applyBorder="1"/>
    <xf numFmtId="0" fontId="0" fillId="5" borderId="38" xfId="0" applyFill="1" applyBorder="1"/>
    <xf numFmtId="0" fontId="0" fillId="5" borderId="8" xfId="0" applyFill="1" applyBorder="1"/>
    <xf numFmtId="0" fontId="0" fillId="5" borderId="39" xfId="0" applyFill="1" applyBorder="1"/>
    <xf numFmtId="0" fontId="0" fillId="5" borderId="0" xfId="0" applyFill="1"/>
    <xf numFmtId="0" fontId="10" fillId="5" borderId="7" xfId="7" applyFont="1" applyFill="1" applyBorder="1" applyAlignment="1">
      <alignment vertical="center" wrapText="1"/>
    </xf>
    <xf numFmtId="0" fontId="9" fillId="5" borderId="0" xfId="7" applyFont="1" applyFill="1" applyBorder="1" applyAlignment="1">
      <alignment vertical="center" wrapText="1"/>
    </xf>
    <xf numFmtId="0" fontId="10" fillId="5" borderId="8" xfId="7" applyFont="1" applyFill="1" applyBorder="1" applyAlignment="1">
      <alignment vertical="center" wrapText="1"/>
    </xf>
    <xf numFmtId="0" fontId="0" fillId="5" borderId="40" xfId="0" applyFill="1" applyBorder="1"/>
    <xf numFmtId="0" fontId="0" fillId="5" borderId="7" xfId="0" applyFill="1" applyBorder="1"/>
    <xf numFmtId="0" fontId="0" fillId="5" borderId="41" xfId="0" applyFill="1" applyBorder="1"/>
    <xf numFmtId="0" fontId="10" fillId="5" borderId="5" xfId="7" applyFont="1" applyFill="1" applyBorder="1" applyAlignment="1">
      <alignment vertical="center" wrapText="1"/>
    </xf>
    <xf numFmtId="0" fontId="9" fillId="5" borderId="37" xfId="7" applyFont="1" applyFill="1" applyBorder="1" applyAlignment="1">
      <alignment vertical="center" wrapText="1"/>
    </xf>
    <xf numFmtId="0" fontId="41" fillId="5" borderId="0" xfId="0" applyFont="1" applyFill="1"/>
    <xf numFmtId="2" fontId="8" fillId="0" borderId="45" xfId="14" quotePrefix="1" applyNumberFormat="1" applyFont="1" applyFill="1" applyBorder="1" applyAlignment="1" applyProtection="1">
      <alignment horizontal="center" vertical="center" wrapText="1"/>
    </xf>
    <xf numFmtId="1" fontId="8" fillId="0" borderId="2" xfId="14" quotePrefix="1" applyNumberFormat="1" applyFont="1" applyFill="1" applyBorder="1" applyAlignment="1" applyProtection="1">
      <alignment horizontal="center" vertical="center" wrapText="1"/>
      <protection locked="0"/>
    </xf>
    <xf numFmtId="0" fontId="29" fillId="0" borderId="9" xfId="14" applyFont="1" applyFill="1" applyBorder="1" applyAlignment="1" applyProtection="1">
      <alignment horizontal="center" vertical="center" wrapText="1"/>
    </xf>
    <xf numFmtId="0" fontId="3" fillId="5" borderId="0" xfId="14" applyFont="1" applyFill="1" applyBorder="1"/>
    <xf numFmtId="0" fontId="0" fillId="0" borderId="0" xfId="14" applyFont="1" applyAlignment="1">
      <alignment horizontal="center" vertical="center"/>
    </xf>
    <xf numFmtId="0" fontId="0" fillId="0" borderId="0" xfId="14" applyFont="1" applyFill="1" applyAlignment="1" applyProtection="1">
      <alignment horizontal="center" vertical="center"/>
    </xf>
    <xf numFmtId="0" fontId="3" fillId="0" borderId="0" xfId="14" applyFont="1" applyFill="1" applyAlignment="1" applyProtection="1">
      <alignment horizontal="center" vertical="center"/>
    </xf>
    <xf numFmtId="0" fontId="23" fillId="0" borderId="0" xfId="14" applyNumberFormat="1" applyFont="1" applyFill="1" applyAlignment="1" applyProtection="1">
      <alignment horizontal="center" vertical="center"/>
    </xf>
    <xf numFmtId="0" fontId="28" fillId="5" borderId="0" xfId="14" applyFont="1" applyFill="1" applyBorder="1" applyAlignment="1" applyProtection="1">
      <alignment vertical="center" wrapText="1"/>
    </xf>
    <xf numFmtId="0" fontId="29" fillId="0" borderId="2" xfId="14" applyFont="1" applyFill="1" applyBorder="1" applyAlignment="1" applyProtection="1">
      <alignment horizontal="center" vertical="center" wrapText="1"/>
    </xf>
    <xf numFmtId="0" fontId="29" fillId="0" borderId="2" xfId="14" applyFont="1" applyFill="1" applyBorder="1" applyAlignment="1" applyProtection="1">
      <alignment horizontal="center" wrapText="1"/>
    </xf>
    <xf numFmtId="0" fontId="25" fillId="2" borderId="0" xfId="14" applyFont="1" applyFill="1" applyBorder="1" applyAlignment="1" applyProtection="1">
      <alignment vertical="center"/>
    </xf>
    <xf numFmtId="0" fontId="3" fillId="0" borderId="0" xfId="14" applyFont="1" applyBorder="1" applyAlignment="1">
      <alignment vertical="center"/>
    </xf>
    <xf numFmtId="0" fontId="25" fillId="2" borderId="0" xfId="14" applyFont="1" applyFill="1" applyBorder="1" applyAlignment="1" applyProtection="1">
      <alignment vertical="center" wrapText="1"/>
    </xf>
    <xf numFmtId="0" fontId="28" fillId="0" borderId="17" xfId="14" applyFont="1" applyFill="1" applyBorder="1" applyAlignment="1" applyProtection="1">
      <alignment vertical="center" wrapText="1"/>
      <protection hidden="1"/>
    </xf>
    <xf numFmtId="2" fontId="8" fillId="0" borderId="28" xfId="14" quotePrefix="1" applyNumberFormat="1" applyFont="1" applyFill="1" applyBorder="1" applyAlignment="1" applyProtection="1">
      <alignment horizontal="center" vertical="center" wrapText="1"/>
      <protection hidden="1"/>
    </xf>
    <xf numFmtId="0" fontId="28" fillId="5" borderId="30" xfId="14" applyFont="1" applyFill="1" applyBorder="1" applyAlignment="1" applyProtection="1">
      <alignment vertical="center" wrapText="1"/>
      <protection hidden="1"/>
    </xf>
    <xf numFmtId="0" fontId="31" fillId="5" borderId="5" xfId="14" applyFont="1" applyFill="1" applyBorder="1" applyAlignment="1" applyProtection="1">
      <alignment vertical="center" wrapText="1"/>
      <protection hidden="1"/>
    </xf>
    <xf numFmtId="2" fontId="28" fillId="0" borderId="17" xfId="14" applyNumberFormat="1" applyFont="1" applyFill="1" applyBorder="1" applyAlignment="1" applyProtection="1">
      <alignment horizontal="center" vertical="center" wrapText="1"/>
      <protection hidden="1"/>
    </xf>
    <xf numFmtId="0" fontId="28" fillId="5" borderId="30" xfId="14" applyFont="1" applyFill="1" applyBorder="1" applyAlignment="1" applyProtection="1">
      <alignment horizontal="center" vertical="center" wrapText="1"/>
      <protection hidden="1"/>
    </xf>
    <xf numFmtId="0" fontId="31" fillId="5" borderId="5" xfId="14" applyFont="1" applyFill="1" applyBorder="1" applyAlignment="1" applyProtection="1">
      <alignment horizontal="center" vertical="center" wrapText="1"/>
      <protection hidden="1"/>
    </xf>
    <xf numFmtId="0" fontId="5" fillId="0" borderId="45" xfId="14" applyFont="1" applyFill="1" applyBorder="1" applyAlignment="1" applyProtection="1">
      <alignment horizontal="center" vertical="center" wrapText="1"/>
    </xf>
    <xf numFmtId="2" fontId="8" fillId="0" borderId="48" xfId="14" quotePrefix="1" applyNumberFormat="1" applyFont="1" applyFill="1" applyBorder="1" applyAlignment="1" applyProtection="1">
      <alignment horizontal="center" vertical="center" wrapText="1"/>
      <protection hidden="1"/>
    </xf>
    <xf numFmtId="0" fontId="28" fillId="5" borderId="49" xfId="14" applyFont="1" applyFill="1" applyBorder="1" applyAlignment="1" applyProtection="1">
      <alignment horizontal="center" vertical="center" wrapText="1"/>
      <protection hidden="1"/>
    </xf>
    <xf numFmtId="2" fontId="43" fillId="5" borderId="0" xfId="14" quotePrefix="1" applyNumberFormat="1" applyFont="1" applyFill="1" applyBorder="1" applyAlignment="1" applyProtection="1">
      <alignment horizontal="center" vertical="center" wrapText="1"/>
    </xf>
    <xf numFmtId="0" fontId="44" fillId="6" borderId="15" xfId="14" applyFont="1" applyFill="1" applyBorder="1" applyAlignment="1">
      <alignment horizontal="center" vertical="center" wrapText="1"/>
    </xf>
    <xf numFmtId="9" fontId="45" fillId="6" borderId="15" xfId="14" applyNumberFormat="1" applyFont="1" applyFill="1" applyBorder="1" applyAlignment="1" applyProtection="1">
      <alignment horizontal="center" vertical="center"/>
      <protection locked="0"/>
    </xf>
    <xf numFmtId="0" fontId="29" fillId="0" borderId="19" xfId="14" applyFont="1" applyBorder="1" applyAlignment="1" applyProtection="1">
      <alignment horizontal="center" vertical="center" wrapText="1"/>
      <protection locked="0"/>
    </xf>
    <xf numFmtId="0" fontId="29" fillId="0" borderId="21" xfId="14" applyFont="1" applyBorder="1" applyAlignment="1" applyProtection="1">
      <alignment horizontal="center" vertical="center" wrapText="1"/>
      <protection locked="0"/>
    </xf>
    <xf numFmtId="0" fontId="29" fillId="0" borderId="24" xfId="14" applyFont="1" applyBorder="1" applyAlignment="1" applyProtection="1">
      <alignment horizontal="center" vertical="center" wrapText="1"/>
      <protection locked="0"/>
    </xf>
    <xf numFmtId="0" fontId="29" fillId="0" borderId="23" xfId="14" applyFont="1" applyBorder="1" applyAlignment="1" applyProtection="1">
      <alignment horizontal="center" wrapText="1"/>
      <protection locked="0"/>
    </xf>
    <xf numFmtId="0" fontId="29" fillId="0" borderId="26" xfId="14" applyFont="1" applyBorder="1" applyAlignment="1" applyProtection="1">
      <alignment horizontal="center" vertical="center" wrapText="1"/>
      <protection locked="0"/>
    </xf>
    <xf numFmtId="0" fontId="5" fillId="0" borderId="13" xfId="14" applyFont="1" applyFill="1" applyBorder="1" applyAlignment="1" applyProtection="1">
      <alignment horizontal="center" vertical="center" wrapText="1"/>
    </xf>
    <xf numFmtId="0" fontId="46" fillId="0" borderId="9" xfId="14" applyFont="1" applyFill="1" applyBorder="1" applyAlignment="1" applyProtection="1">
      <alignment horizontal="center" vertical="center" wrapText="1"/>
    </xf>
    <xf numFmtId="0" fontId="46" fillId="0" borderId="9" xfId="14" applyFont="1" applyFill="1" applyBorder="1" applyAlignment="1" applyProtection="1">
      <alignment wrapText="1"/>
    </xf>
    <xf numFmtId="0" fontId="47" fillId="0" borderId="2" xfId="14" applyFont="1" applyFill="1" applyBorder="1" applyAlignment="1" applyProtection="1">
      <alignment horizontal="left" vertical="center" wrapText="1"/>
    </xf>
    <xf numFmtId="0" fontId="47" fillId="0" borderId="2" xfId="14" applyFont="1" applyFill="1" applyBorder="1" applyAlignment="1" applyProtection="1">
      <alignment horizontal="center" vertical="center" wrapText="1"/>
    </xf>
    <xf numFmtId="4" fontId="28" fillId="0" borderId="4" xfId="14" applyNumberFormat="1" applyFont="1" applyFill="1" applyBorder="1" applyAlignment="1">
      <alignment horizontal="center" vertical="center" wrapText="1"/>
    </xf>
    <xf numFmtId="4" fontId="7" fillId="0" borderId="2" xfId="14" quotePrefix="1" applyNumberFormat="1" applyFont="1" applyFill="1" applyBorder="1" applyAlignment="1">
      <alignment horizontal="center" vertical="center" wrapText="1"/>
    </xf>
    <xf numFmtId="4" fontId="35" fillId="0" borderId="9" xfId="14" applyNumberFormat="1" applyFont="1" applyFill="1" applyBorder="1" applyAlignment="1" applyProtection="1">
      <alignment horizontal="center" vertical="center" wrapText="1"/>
      <protection hidden="1"/>
    </xf>
    <xf numFmtId="4" fontId="8" fillId="0" borderId="1" xfId="14" quotePrefix="1" applyNumberFormat="1" applyFont="1" applyFill="1" applyBorder="1" applyAlignment="1" applyProtection="1">
      <alignment horizontal="center" vertical="center" wrapText="1"/>
      <protection hidden="1"/>
    </xf>
    <xf numFmtId="4" fontId="28" fillId="0" borderId="3" xfId="14" applyNumberFormat="1" applyFont="1" applyFill="1" applyBorder="1" applyAlignment="1" applyProtection="1">
      <alignment horizontal="center" vertical="center" wrapText="1"/>
      <protection hidden="1"/>
    </xf>
    <xf numFmtId="4" fontId="28" fillId="0" borderId="3" xfId="14" applyNumberFormat="1" applyFont="1" applyFill="1" applyBorder="1" applyAlignment="1" applyProtection="1">
      <alignment vertical="center" wrapText="1"/>
      <protection hidden="1"/>
    </xf>
    <xf numFmtId="4" fontId="35" fillId="5" borderId="2" xfId="14" applyNumberFormat="1" applyFont="1" applyFill="1" applyBorder="1" applyAlignment="1" applyProtection="1">
      <alignment horizontal="center" vertical="center" wrapText="1"/>
      <protection hidden="1"/>
    </xf>
    <xf numFmtId="4" fontId="8" fillId="0" borderId="29" xfId="14" quotePrefix="1" applyNumberFormat="1" applyFont="1" applyFill="1" applyBorder="1" applyAlignment="1" applyProtection="1">
      <alignment horizontal="center" vertical="center" wrapText="1"/>
    </xf>
    <xf numFmtId="4" fontId="8" fillId="5" borderId="0" xfId="14" quotePrefix="1" applyNumberFormat="1" applyFont="1" applyFill="1" applyBorder="1" applyAlignment="1" applyProtection="1">
      <alignment horizontal="center" vertical="center" wrapText="1"/>
    </xf>
    <xf numFmtId="4" fontId="8" fillId="0" borderId="2" xfId="14" quotePrefix="1" applyNumberFormat="1" applyFont="1" applyFill="1" applyBorder="1" applyAlignment="1" applyProtection="1">
      <alignment vertical="center" wrapText="1"/>
    </xf>
    <xf numFmtId="0" fontId="7" fillId="5" borderId="0" xfId="14" applyFont="1" applyFill="1" applyBorder="1" applyAlignment="1" applyProtection="1">
      <alignment horizontal="left" wrapText="1"/>
    </xf>
    <xf numFmtId="0" fontId="40" fillId="3" borderId="5" xfId="14" applyFont="1" applyFill="1" applyBorder="1" applyAlignment="1">
      <alignment horizontal="center" vertical="center" wrapText="1"/>
    </xf>
    <xf numFmtId="0" fontId="40" fillId="3" borderId="0" xfId="14" applyFont="1" applyFill="1" applyBorder="1" applyAlignment="1">
      <alignment horizontal="center" vertical="center" wrapText="1"/>
    </xf>
    <xf numFmtId="0" fontId="25" fillId="2" borderId="0" xfId="14" applyFont="1" applyFill="1" applyBorder="1" applyAlignment="1">
      <alignment horizontal="left" wrapText="1"/>
    </xf>
    <xf numFmtId="0" fontId="26" fillId="3" borderId="0" xfId="14" applyFont="1" applyFill="1" applyBorder="1" applyAlignment="1">
      <alignment horizontal="center" vertical="center" wrapText="1"/>
    </xf>
    <xf numFmtId="0" fontId="28" fillId="0" borderId="15" xfId="14" applyFont="1" applyFill="1" applyBorder="1" applyAlignment="1">
      <alignment horizontal="center" vertical="center" wrapText="1"/>
    </xf>
    <xf numFmtId="0" fontId="38" fillId="5" borderId="0" xfId="14" applyFont="1" applyFill="1" applyBorder="1" applyAlignment="1">
      <alignment horizontal="left" wrapText="1"/>
    </xf>
    <xf numFmtId="0" fontId="39" fillId="0" borderId="9" xfId="14" applyFont="1" applyFill="1" applyBorder="1" applyAlignment="1">
      <alignment horizontal="left" vertical="center" wrapText="1"/>
    </xf>
    <xf numFmtId="0" fontId="39" fillId="0" borderId="3" xfId="14" applyFont="1" applyFill="1" applyBorder="1" applyAlignment="1">
      <alignment horizontal="left" vertical="center" wrapText="1"/>
    </xf>
    <xf numFmtId="0" fontId="39" fillId="0" borderId="4" xfId="14" applyFont="1" applyFill="1" applyBorder="1" applyAlignment="1">
      <alignment horizontal="left" vertical="center" wrapText="1"/>
    </xf>
    <xf numFmtId="0" fontId="28" fillId="0" borderId="9" xfId="14" applyFont="1" applyFill="1" applyBorder="1" applyAlignment="1">
      <alignment horizontal="left" vertical="center"/>
    </xf>
    <xf numFmtId="0" fontId="28" fillId="0" borderId="3" xfId="14" applyFont="1" applyFill="1" applyBorder="1" applyAlignment="1">
      <alignment horizontal="left" vertical="center"/>
    </xf>
    <xf numFmtId="0" fontId="28" fillId="0" borderId="4" xfId="14" applyFont="1" applyFill="1" applyBorder="1" applyAlignment="1">
      <alignment horizontal="left" vertical="center"/>
    </xf>
    <xf numFmtId="0" fontId="28" fillId="5" borderId="9" xfId="14" applyFont="1" applyFill="1" applyBorder="1" applyAlignment="1">
      <alignment horizontal="left" vertical="center" wrapText="1"/>
    </xf>
    <xf numFmtId="0" fontId="28" fillId="5" borderId="3" xfId="14" applyFont="1" applyFill="1" applyBorder="1" applyAlignment="1">
      <alignment horizontal="left" vertical="center" wrapText="1"/>
    </xf>
    <xf numFmtId="0" fontId="28" fillId="5" borderId="4" xfId="14" applyFont="1" applyFill="1" applyBorder="1" applyAlignment="1">
      <alignment horizontal="left" vertical="center" wrapText="1"/>
    </xf>
    <xf numFmtId="0" fontId="28" fillId="0" borderId="35" xfId="14" applyFont="1" applyFill="1" applyBorder="1" applyAlignment="1" applyProtection="1">
      <alignment horizontal="left" vertical="center" wrapText="1"/>
    </xf>
    <xf numFmtId="0" fontId="28" fillId="0" borderId="46" xfId="14" applyFont="1" applyFill="1" applyBorder="1" applyAlignment="1" applyProtection="1">
      <alignment horizontal="left" vertical="center" wrapText="1"/>
    </xf>
    <xf numFmtId="0" fontId="28" fillId="0" borderId="5" xfId="14" applyFont="1" applyFill="1" applyBorder="1" applyAlignment="1" applyProtection="1">
      <alignment horizontal="left" vertical="center" wrapText="1"/>
    </xf>
    <xf numFmtId="0" fontId="28" fillId="0" borderId="47" xfId="14" applyFont="1" applyFill="1" applyBorder="1" applyAlignment="1" applyProtection="1">
      <alignment horizontal="left" vertical="center" wrapText="1"/>
    </xf>
    <xf numFmtId="0" fontId="28" fillId="5" borderId="5" xfId="14" applyFont="1" applyFill="1" applyBorder="1" applyAlignment="1" applyProtection="1">
      <alignment horizontal="left" vertical="center" wrapText="1"/>
    </xf>
    <xf numFmtId="0" fontId="28" fillId="0" borderId="33" xfId="14" applyFont="1" applyFill="1" applyBorder="1" applyAlignment="1" applyProtection="1">
      <alignment horizontal="left" vertical="center" wrapText="1"/>
    </xf>
    <xf numFmtId="0" fontId="28" fillId="0" borderId="34" xfId="14" applyFont="1" applyFill="1" applyBorder="1" applyAlignment="1" applyProtection="1">
      <alignment horizontal="left" vertical="center" wrapText="1"/>
    </xf>
    <xf numFmtId="0" fontId="10" fillId="5" borderId="0" xfId="7" applyFont="1" applyFill="1" applyBorder="1" applyAlignment="1">
      <alignment horizontal="center" vertical="center" wrapText="1"/>
    </xf>
    <xf numFmtId="0" fontId="23" fillId="4" borderId="9" xfId="0" applyFont="1" applyFill="1" applyBorder="1" applyAlignment="1">
      <alignment horizontal="center" vertical="center"/>
    </xf>
    <xf numFmtId="0" fontId="23" fillId="4" borderId="3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center" vertical="center"/>
    </xf>
    <xf numFmtId="0" fontId="10" fillId="5" borderId="6" xfId="7" applyFont="1" applyFill="1" applyBorder="1" applyAlignment="1">
      <alignment horizontal="center" vertical="center" wrapText="1"/>
    </xf>
    <xf numFmtId="0" fontId="10" fillId="5" borderId="37" xfId="7" applyFont="1" applyFill="1" applyBorder="1" applyAlignment="1">
      <alignment horizontal="center" vertical="center" wrapText="1"/>
    </xf>
    <xf numFmtId="0" fontId="34" fillId="5" borderId="6" xfId="0" applyFont="1" applyFill="1" applyBorder="1" applyAlignment="1">
      <alignment horizontal="center"/>
    </xf>
    <xf numFmtId="0" fontId="34" fillId="5" borderId="0" xfId="0" applyFont="1" applyFill="1" applyBorder="1" applyAlignment="1">
      <alignment horizontal="center"/>
    </xf>
    <xf numFmtId="0" fontId="34" fillId="5" borderId="37" xfId="0" applyFont="1" applyFill="1" applyBorder="1" applyAlignment="1">
      <alignment horizontal="center"/>
    </xf>
    <xf numFmtId="0" fontId="34" fillId="5" borderId="11" xfId="0" applyFont="1" applyFill="1" applyBorder="1" applyAlignment="1">
      <alignment horizontal="center"/>
    </xf>
    <xf numFmtId="0" fontId="34" fillId="5" borderId="35" xfId="0" applyFont="1" applyFill="1" applyBorder="1" applyAlignment="1">
      <alignment horizontal="center"/>
    </xf>
    <xf numFmtId="0" fontId="34" fillId="5" borderId="36" xfId="0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23" fillId="4" borderId="42" xfId="0" applyFont="1" applyFill="1" applyBorder="1" applyAlignment="1">
      <alignment horizontal="center" vertical="center"/>
    </xf>
    <xf numFmtId="0" fontId="23" fillId="4" borderId="43" xfId="0" applyFont="1" applyFill="1" applyBorder="1" applyAlignment="1">
      <alignment horizontal="center" vertical="center"/>
    </xf>
    <xf numFmtId="0" fontId="23" fillId="4" borderId="44" xfId="0" applyFont="1" applyFill="1" applyBorder="1" applyAlignment="1">
      <alignment horizontal="center" vertical="center"/>
    </xf>
    <xf numFmtId="0" fontId="0" fillId="5" borderId="8" xfId="0" applyFill="1" applyBorder="1" applyAlignment="1">
      <alignment horizontal="center"/>
    </xf>
  </cellXfs>
  <cellStyles count="20">
    <cellStyle name="Normal 2" xfId="1"/>
    <cellStyle name="Гиперссылка 2" xfId="16"/>
    <cellStyle name="Обычный" xfId="0" builtinId="0"/>
    <cellStyle name="Обычный 10" xfId="2"/>
    <cellStyle name="Обычный 11" xfId="3"/>
    <cellStyle name="Обычный 12" xfId="4"/>
    <cellStyle name="Обычный 2" xfId="5"/>
    <cellStyle name="Обычный 2 2" xfId="6"/>
    <cellStyle name="Обычный 2 3" xfId="7"/>
    <cellStyle name="Обычный 2 3 2" xfId="14"/>
    <cellStyle name="Обычный 3" xfId="15"/>
    <cellStyle name="Обычный 3 2" xfId="17"/>
    <cellStyle name="Обычный 4" xfId="8"/>
    <cellStyle name="Обычный 5" xfId="9"/>
    <cellStyle name="Обычный 6" xfId="10"/>
    <cellStyle name="Обычный 7" xfId="11"/>
    <cellStyle name="Обычный 8" xfId="12"/>
    <cellStyle name="Обычный 9" xfId="13"/>
    <cellStyle name="Процентный 2" xfId="18"/>
    <cellStyle name="Процентный 2 2" xfId="19"/>
  </cellStyles>
  <dxfs count="7">
    <dxf>
      <font>
        <b/>
        <i val="0"/>
        <strike val="0"/>
        <condense val="0"/>
        <extend val="0"/>
        <outline val="0"/>
        <shadow val="0"/>
        <u val="none"/>
        <vertAlign val="baseline"/>
        <sz val="6.5"/>
        <color auto="1"/>
        <name val="Arial Cy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.5"/>
        <color indexed="8"/>
        <name val="Arial Cy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.5"/>
        <color indexed="8"/>
        <name val="Arial Cyr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auto="1"/>
        <name val="Arial Cyr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auto="1"/>
        <name val="Arial Cy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y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emf"/><Relationship Id="rId1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6" Type="http://schemas.openxmlformats.org/officeDocument/2006/relationships/image" Target="../media/image21.emf"/><Relationship Id="rId5" Type="http://schemas.openxmlformats.org/officeDocument/2006/relationships/image" Target="../media/image20.emf"/><Relationship Id="rId4" Type="http://schemas.openxmlformats.org/officeDocument/2006/relationships/image" Target="../media/image1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2327276</xdr:colOff>
      <xdr:row>3</xdr:row>
      <xdr:rowOff>55805</xdr:rowOff>
    </xdr:from>
    <xdr:to>
      <xdr:col>4</xdr:col>
      <xdr:colOff>422276</xdr:colOff>
      <xdr:row>3</xdr:row>
      <xdr:rowOff>201085</xdr:rowOff>
    </xdr:to>
    <xdr:sp macro="" textlink="">
      <xdr:nvSpPr>
        <xdr:cNvPr id="4" name="Прямоугольник 3"/>
        <xdr:cNvSpPr/>
      </xdr:nvSpPr>
      <xdr:spPr bwMode="auto">
        <a:xfrm>
          <a:off x="3175001" y="760655"/>
          <a:ext cx="2219325" cy="14528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ru-RU" sz="1100"/>
            <a:t>Ассортимент направляющих шин</a:t>
          </a:r>
        </a:p>
      </xdr:txBody>
    </xdr:sp>
    <xdr:clientData/>
  </xdr:twoCellAnchor>
  <xdr:twoCellAnchor>
    <xdr:from>
      <xdr:col>1</xdr:col>
      <xdr:colOff>2491988</xdr:colOff>
      <xdr:row>3</xdr:row>
      <xdr:rowOff>250950</xdr:rowOff>
    </xdr:from>
    <xdr:to>
      <xdr:col>2</xdr:col>
      <xdr:colOff>293687</xdr:colOff>
      <xdr:row>3</xdr:row>
      <xdr:rowOff>396876</xdr:rowOff>
    </xdr:to>
    <xdr:sp macro="" textlink="">
      <xdr:nvSpPr>
        <xdr:cNvPr id="5" name="Прямоугольник 4"/>
        <xdr:cNvSpPr/>
      </xdr:nvSpPr>
      <xdr:spPr bwMode="auto">
        <a:xfrm>
          <a:off x="3341301" y="957388"/>
          <a:ext cx="1000511" cy="145926"/>
        </a:xfrm>
        <a:prstGeom prst="rect">
          <a:avLst/>
        </a:prstGeom>
        <a:ln w="3175">
          <a:solidFill>
            <a:schemeClr val="bg1"/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ru-RU" sz="1100" b="1"/>
            <a:t>оцинкованные</a:t>
          </a:r>
        </a:p>
      </xdr:txBody>
    </xdr:sp>
    <xdr:clientData/>
  </xdr:twoCellAnchor>
  <xdr:twoCellAnchor>
    <xdr:from>
      <xdr:col>1</xdr:col>
      <xdr:colOff>2475538</xdr:colOff>
      <xdr:row>3</xdr:row>
      <xdr:rowOff>804333</xdr:rowOff>
    </xdr:from>
    <xdr:to>
      <xdr:col>4</xdr:col>
      <xdr:colOff>158749</xdr:colOff>
      <xdr:row>3</xdr:row>
      <xdr:rowOff>944563</xdr:rowOff>
    </xdr:to>
    <xdr:sp macro="" textlink="">
      <xdr:nvSpPr>
        <xdr:cNvPr id="6" name="Прямоугольник 5"/>
        <xdr:cNvSpPr/>
      </xdr:nvSpPr>
      <xdr:spPr bwMode="auto">
        <a:xfrm>
          <a:off x="3324851" y="1510771"/>
          <a:ext cx="1175711" cy="140230"/>
        </a:xfrm>
        <a:prstGeom prst="rect">
          <a:avLst/>
        </a:prstGeom>
        <a:ln w="3175">
          <a:solidFill>
            <a:schemeClr val="bg1"/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ru-RU" sz="1100" b="1"/>
            <a:t>неоцинкованные</a:t>
          </a:r>
        </a:p>
      </xdr:txBody>
    </xdr:sp>
    <xdr:clientData/>
  </xdr:twoCellAnchor>
  <xdr:twoCellAnchor editAs="oneCell">
    <xdr:from>
      <xdr:col>0</xdr:col>
      <xdr:colOff>167507</xdr:colOff>
      <xdr:row>3</xdr:row>
      <xdr:rowOff>34925</xdr:rowOff>
    </xdr:from>
    <xdr:to>
      <xdr:col>1</xdr:col>
      <xdr:colOff>1962150</xdr:colOff>
      <xdr:row>3</xdr:row>
      <xdr:rowOff>1283759</xdr:rowOff>
    </xdr:to>
    <xdr:pic>
      <xdr:nvPicPr>
        <xdr:cNvPr id="10" name="Рисунок 9"/>
        <xdr:cNvPicPr/>
      </xdr:nvPicPr>
      <xdr:blipFill>
        <a:blip xmlns:r="http://schemas.openxmlformats.org/officeDocument/2006/relationships" r:embed="rId1" cstate="print"/>
        <a:srcRect t="19178" b="2055"/>
        <a:stretch>
          <a:fillRect/>
        </a:stretch>
      </xdr:blipFill>
      <xdr:spPr bwMode="auto">
        <a:xfrm>
          <a:off x="167507" y="739775"/>
          <a:ext cx="2642368" cy="1248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2963336</xdr:colOff>
      <xdr:row>0</xdr:row>
      <xdr:rowOff>63501</xdr:rowOff>
    </xdr:from>
    <xdr:to>
      <xdr:col>4</xdr:col>
      <xdr:colOff>571501</xdr:colOff>
      <xdr:row>1</xdr:row>
      <xdr:rowOff>170434</xdr:rowOff>
    </xdr:to>
    <xdr:pic>
      <xdr:nvPicPr>
        <xdr:cNvPr id="11" name="Рисунок 10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683003" y="63501"/>
          <a:ext cx="1661581" cy="435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2071687</xdr:colOff>
      <xdr:row>3</xdr:row>
      <xdr:rowOff>423333</xdr:rowOff>
    </xdr:from>
    <xdr:to>
      <xdr:col>4</xdr:col>
      <xdr:colOff>555625</xdr:colOff>
      <xdr:row>3</xdr:row>
      <xdr:rowOff>819333</xdr:rowOff>
    </xdr:to>
    <xdr:sp macro="" textlink="">
      <xdr:nvSpPr>
        <xdr:cNvPr id="12" name="Прямоугольник 11"/>
        <xdr:cNvSpPr/>
      </xdr:nvSpPr>
      <xdr:spPr bwMode="auto">
        <a:xfrm>
          <a:off x="2921000" y="1129771"/>
          <a:ext cx="1976438" cy="396000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US" sz="1100"/>
            <a:t>SG</a:t>
          </a:r>
          <a:r>
            <a:rPr lang="ru-RU" sz="1100"/>
            <a:t>.01.001</a:t>
          </a:r>
          <a:r>
            <a:rPr lang="en-US" sz="1100"/>
            <a:t>.A - 5,3; 6; 7; 8; 9</a:t>
          </a:r>
          <a:r>
            <a:rPr lang="ru-RU" sz="1100"/>
            <a:t> м</a:t>
          </a:r>
          <a:endParaRPr lang="en-US" sz="1100"/>
        </a:p>
        <a:p>
          <a:pPr algn="l"/>
          <a:r>
            <a:rPr lang="en-US" sz="1100"/>
            <a:t>SG</a:t>
          </a:r>
          <a:r>
            <a:rPr lang="ru-RU" sz="1100"/>
            <a:t>.</a:t>
          </a:r>
          <a:r>
            <a:rPr lang="en-US" sz="1100"/>
            <a:t>02</a:t>
          </a:r>
          <a:r>
            <a:rPr lang="ru-RU" sz="1100"/>
            <a:t>.</a:t>
          </a:r>
          <a:r>
            <a:rPr lang="en-US" sz="1100"/>
            <a:t>001.A</a:t>
          </a:r>
          <a:r>
            <a:rPr lang="ru-RU" sz="1100"/>
            <a:t> - 6;</a:t>
          </a:r>
          <a:r>
            <a:rPr lang="ru-RU" sz="1100" baseline="0"/>
            <a:t> 7 м</a:t>
          </a:r>
          <a:endParaRPr lang="ru-RU" sz="1100"/>
        </a:p>
      </xdr:txBody>
    </xdr:sp>
    <xdr:clientData/>
  </xdr:twoCellAnchor>
  <xdr:twoCellAnchor>
    <xdr:from>
      <xdr:col>1</xdr:col>
      <xdr:colOff>2063750</xdr:colOff>
      <xdr:row>3</xdr:row>
      <xdr:rowOff>965199</xdr:rowOff>
    </xdr:from>
    <xdr:to>
      <xdr:col>4</xdr:col>
      <xdr:colOff>341312</xdr:colOff>
      <xdr:row>3</xdr:row>
      <xdr:rowOff>1332530</xdr:rowOff>
    </xdr:to>
    <xdr:sp macro="" textlink="">
      <xdr:nvSpPr>
        <xdr:cNvPr id="13" name="Прямоугольник 12"/>
        <xdr:cNvSpPr/>
      </xdr:nvSpPr>
      <xdr:spPr bwMode="auto">
        <a:xfrm>
          <a:off x="2913063" y="1671637"/>
          <a:ext cx="1770062" cy="367331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US" sz="1100"/>
            <a:t>SG</a:t>
          </a:r>
          <a:r>
            <a:rPr lang="ru-RU" sz="1100"/>
            <a:t>.01.002.</a:t>
          </a:r>
          <a:r>
            <a:rPr lang="en-US" sz="1100"/>
            <a:t>A - 5,3; 6; 7; 8; 9</a:t>
          </a:r>
          <a:r>
            <a:rPr lang="ru-RU" sz="1100"/>
            <a:t> м</a:t>
          </a:r>
          <a:endParaRPr lang="en-US" sz="1100"/>
        </a:p>
        <a:p>
          <a:pPr algn="l"/>
          <a:r>
            <a:rPr lang="en-US" sz="1100"/>
            <a:t>SG</a:t>
          </a:r>
          <a:r>
            <a:rPr lang="ru-RU" sz="1100"/>
            <a:t>.</a:t>
          </a:r>
          <a:r>
            <a:rPr lang="en-US" sz="1100"/>
            <a:t>02</a:t>
          </a:r>
          <a:r>
            <a:rPr lang="ru-RU" sz="1100"/>
            <a:t>.</a:t>
          </a:r>
          <a:r>
            <a:rPr lang="en-US" sz="1100"/>
            <a:t>00</a:t>
          </a:r>
          <a:r>
            <a:rPr lang="ru-RU" sz="1100"/>
            <a:t>2</a:t>
          </a:r>
          <a:r>
            <a:rPr lang="en-US" sz="1100"/>
            <a:t>.A - 6; 7; 8; 9 </a:t>
          </a:r>
          <a:r>
            <a:rPr lang="ru-RU" sz="1100"/>
            <a:t>м</a:t>
          </a:r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0</xdr:rowOff>
    </xdr:from>
    <xdr:to>
      <xdr:col>14</xdr:col>
      <xdr:colOff>1485</xdr:colOff>
      <xdr:row>35</xdr:row>
      <xdr:rowOff>142876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619125"/>
          <a:ext cx="8402535" cy="53244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37</xdr:row>
      <xdr:rowOff>47625</xdr:rowOff>
    </xdr:from>
    <xdr:to>
      <xdr:col>13</xdr:col>
      <xdr:colOff>581024</xdr:colOff>
      <xdr:row>68</xdr:row>
      <xdr:rowOff>118502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6191250"/>
          <a:ext cx="8458199" cy="5090552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31749</xdr:rowOff>
    </xdr:from>
    <xdr:to>
      <xdr:col>14</xdr:col>
      <xdr:colOff>560915</xdr:colOff>
      <xdr:row>57</xdr:row>
      <xdr:rowOff>86482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003799"/>
          <a:ext cx="9095315" cy="44267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9525</xdr:rowOff>
    </xdr:from>
    <xdr:to>
      <xdr:col>14</xdr:col>
      <xdr:colOff>567303</xdr:colOff>
      <xdr:row>28</xdr:row>
      <xdr:rowOff>95250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00075"/>
          <a:ext cx="9101703" cy="413385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73819</xdr:rowOff>
    </xdr:from>
    <xdr:to>
      <xdr:col>16</xdr:col>
      <xdr:colOff>476250</xdr:colOff>
      <xdr:row>56</xdr:row>
      <xdr:rowOff>133350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45794"/>
          <a:ext cx="10229850" cy="53744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16</xdr:col>
      <xdr:colOff>594217</xdr:colOff>
      <xdr:row>25</xdr:row>
      <xdr:rowOff>66675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42975"/>
          <a:ext cx="10347817" cy="3495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86506</xdr:colOff>
      <xdr:row>0</xdr:row>
      <xdr:rowOff>93133</xdr:rowOff>
    </xdr:from>
    <xdr:to>
      <xdr:col>6</xdr:col>
      <xdr:colOff>687914</xdr:colOff>
      <xdr:row>1</xdr:row>
      <xdr:rowOff>148167</xdr:rowOff>
    </xdr:to>
    <xdr:pic>
      <xdr:nvPicPr>
        <xdr:cNvPr id="3" name="Рисунок 2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150506" y="93133"/>
          <a:ext cx="1786741" cy="467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0</xdr:row>
      <xdr:rowOff>42334</xdr:rowOff>
    </xdr:from>
    <xdr:to>
      <xdr:col>0</xdr:col>
      <xdr:colOff>10054166</xdr:colOff>
      <xdr:row>61</xdr:row>
      <xdr:rowOff>116417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37" b="1743"/>
        <a:stretch>
          <a:fillRect/>
        </a:stretch>
      </xdr:blipFill>
      <xdr:spPr bwMode="auto">
        <a:xfrm>
          <a:off x="42334" y="42334"/>
          <a:ext cx="10011832" cy="1084791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</xdr:row>
      <xdr:rowOff>28575</xdr:rowOff>
    </xdr:from>
    <xdr:to>
      <xdr:col>11</xdr:col>
      <xdr:colOff>113529</xdr:colOff>
      <xdr:row>55</xdr:row>
      <xdr:rowOff>65611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628650"/>
          <a:ext cx="6171429" cy="8514286"/>
        </a:xfrm>
        <a:prstGeom prst="rect">
          <a:avLst/>
        </a:prstGeom>
      </xdr:spPr>
    </xdr:pic>
    <xdr:clientData/>
  </xdr:twoCellAnchor>
  <xdr:twoCellAnchor>
    <xdr:from>
      <xdr:col>11</xdr:col>
      <xdr:colOff>123825</xdr:colOff>
      <xdr:row>9</xdr:row>
      <xdr:rowOff>104775</xdr:rowOff>
    </xdr:from>
    <xdr:to>
      <xdr:col>11</xdr:col>
      <xdr:colOff>409575</xdr:colOff>
      <xdr:row>28</xdr:row>
      <xdr:rowOff>38100</xdr:rowOff>
    </xdr:to>
    <xdr:sp macro="" textlink="">
      <xdr:nvSpPr>
        <xdr:cNvPr id="4" name="Правая фигурная скобка 3"/>
        <xdr:cNvSpPr/>
      </xdr:nvSpPr>
      <xdr:spPr bwMode="auto">
        <a:xfrm>
          <a:off x="6343650" y="1676400"/>
          <a:ext cx="285750" cy="3038475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123825</xdr:colOff>
      <xdr:row>34</xdr:row>
      <xdr:rowOff>76200</xdr:rowOff>
    </xdr:from>
    <xdr:to>
      <xdr:col>11</xdr:col>
      <xdr:colOff>409575</xdr:colOff>
      <xdr:row>53</xdr:row>
      <xdr:rowOff>9525</xdr:rowOff>
    </xdr:to>
    <xdr:sp macro="" textlink="">
      <xdr:nvSpPr>
        <xdr:cNvPr id="5" name="Правая фигурная скобка 4"/>
        <xdr:cNvSpPr/>
      </xdr:nvSpPr>
      <xdr:spPr bwMode="auto">
        <a:xfrm>
          <a:off x="6343650" y="5724525"/>
          <a:ext cx="285750" cy="3038475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10</xdr:col>
      <xdr:colOff>419100</xdr:colOff>
      <xdr:row>34</xdr:row>
      <xdr:rowOff>85725</xdr:rowOff>
    </xdr:from>
    <xdr:to>
      <xdr:col>15</xdr:col>
      <xdr:colOff>4425</xdr:colOff>
      <xdr:row>45</xdr:row>
      <xdr:rowOff>75975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29325" y="5734050"/>
          <a:ext cx="2700000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409575</xdr:colOff>
      <xdr:row>10</xdr:row>
      <xdr:rowOff>19050</xdr:rowOff>
    </xdr:from>
    <xdr:to>
      <xdr:col>14</xdr:col>
      <xdr:colOff>604500</xdr:colOff>
      <xdr:row>21</xdr:row>
      <xdr:rowOff>9300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19800" y="1752600"/>
          <a:ext cx="2700000" cy="18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9525</xdr:rowOff>
    </xdr:from>
    <xdr:to>
      <xdr:col>15</xdr:col>
      <xdr:colOff>322863</xdr:colOff>
      <xdr:row>37</xdr:row>
      <xdr:rowOff>56476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914400"/>
          <a:ext cx="7895238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37</xdr:row>
      <xdr:rowOff>1</xdr:rowOff>
    </xdr:from>
    <xdr:to>
      <xdr:col>15</xdr:col>
      <xdr:colOff>333375</xdr:colOff>
      <xdr:row>70</xdr:row>
      <xdr:rowOff>3046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6248401"/>
          <a:ext cx="7886700" cy="5365620"/>
        </a:xfrm>
        <a:prstGeom prst="rect">
          <a:avLst/>
        </a:prstGeom>
      </xdr:spPr>
    </xdr:pic>
    <xdr:clientData/>
  </xdr:twoCellAnchor>
  <xdr:twoCellAnchor editAs="oneCell">
    <xdr:from>
      <xdr:col>15</xdr:col>
      <xdr:colOff>333375</xdr:colOff>
      <xdr:row>4</xdr:row>
      <xdr:rowOff>28575</xdr:rowOff>
    </xdr:from>
    <xdr:to>
      <xdr:col>29</xdr:col>
      <xdr:colOff>437165</xdr:colOff>
      <xdr:row>37</xdr:row>
      <xdr:rowOff>56479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0" y="933450"/>
          <a:ext cx="7876190" cy="53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419101</xdr:colOff>
      <xdr:row>71</xdr:row>
      <xdr:rowOff>47626</xdr:rowOff>
    </xdr:from>
    <xdr:to>
      <xdr:col>29</xdr:col>
      <xdr:colOff>400050</xdr:colOff>
      <xdr:row>102</xdr:row>
      <xdr:rowOff>75876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10526" y="11887201"/>
          <a:ext cx="7753349" cy="50479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71</xdr:row>
      <xdr:rowOff>38100</xdr:rowOff>
    </xdr:from>
    <xdr:to>
      <xdr:col>15</xdr:col>
      <xdr:colOff>228600</xdr:colOff>
      <xdr:row>102</xdr:row>
      <xdr:rowOff>90350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11877675"/>
          <a:ext cx="7781925" cy="50719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102</xdr:row>
      <xdr:rowOff>66675</xdr:rowOff>
    </xdr:from>
    <xdr:to>
      <xdr:col>15</xdr:col>
      <xdr:colOff>209550</xdr:colOff>
      <xdr:row>133</xdr:row>
      <xdr:rowOff>96602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151" y="16925925"/>
          <a:ext cx="7743824" cy="50496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10584</xdr:colOff>
      <xdr:row>3</xdr:row>
      <xdr:rowOff>10583</xdr:rowOff>
    </xdr:from>
    <xdr:to>
      <xdr:col>16</xdr:col>
      <xdr:colOff>566481</xdr:colOff>
      <xdr:row>32</xdr:row>
      <xdr:rowOff>137584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84" y="667808"/>
          <a:ext cx="11071497" cy="48228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10583</xdr:colOff>
      <xdr:row>34</xdr:row>
      <xdr:rowOff>18976</xdr:rowOff>
    </xdr:from>
    <xdr:to>
      <xdr:col>16</xdr:col>
      <xdr:colOff>595278</xdr:colOff>
      <xdr:row>64</xdr:row>
      <xdr:rowOff>31751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83" y="5857801"/>
          <a:ext cx="11100295" cy="48705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116418</xdr:rowOff>
    </xdr:from>
    <xdr:to>
      <xdr:col>17</xdr:col>
      <xdr:colOff>542187</xdr:colOff>
      <xdr:row>47</xdr:row>
      <xdr:rowOff>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83168"/>
          <a:ext cx="10905387" cy="7008284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47624</xdr:rowOff>
    </xdr:from>
    <xdr:to>
      <xdr:col>13</xdr:col>
      <xdr:colOff>600075</xdr:colOff>
      <xdr:row>30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337"/>
        <a:stretch>
          <a:fillRect/>
        </a:stretch>
      </xdr:blipFill>
      <xdr:spPr bwMode="auto">
        <a:xfrm>
          <a:off x="47625" y="962024"/>
          <a:ext cx="8477250" cy="4219576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9525</xdr:colOff>
      <xdr:row>4</xdr:row>
      <xdr:rowOff>19050</xdr:rowOff>
    </xdr:from>
    <xdr:to>
      <xdr:col>28</xdr:col>
      <xdr:colOff>514348</xdr:colOff>
      <xdr:row>29</xdr:row>
      <xdr:rowOff>161924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872"/>
        <a:stretch>
          <a:fillRect/>
        </a:stretch>
      </xdr:blipFill>
      <xdr:spPr bwMode="auto">
        <a:xfrm>
          <a:off x="8543925" y="933450"/>
          <a:ext cx="9039223" cy="42100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104775</xdr:rowOff>
    </xdr:from>
    <xdr:to>
      <xdr:col>13</xdr:col>
      <xdr:colOff>514350</xdr:colOff>
      <xdr:row>57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572125"/>
          <a:ext cx="8439150" cy="403860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14552</xdr:colOff>
      <xdr:row>32</xdr:row>
      <xdr:rowOff>28575</xdr:rowOff>
    </xdr:from>
    <xdr:to>
      <xdr:col>28</xdr:col>
      <xdr:colOff>552450</xdr:colOff>
      <xdr:row>57</xdr:row>
      <xdr:rowOff>123824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48952" y="5495925"/>
          <a:ext cx="9072298" cy="4143374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561975</xdr:colOff>
      <xdr:row>60</xdr:row>
      <xdr:rowOff>28575</xdr:rowOff>
    </xdr:from>
    <xdr:to>
      <xdr:col>28</xdr:col>
      <xdr:colOff>542925</xdr:colOff>
      <xdr:row>86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86775" y="10029825"/>
          <a:ext cx="9124950" cy="4248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60</xdr:row>
      <xdr:rowOff>28575</xdr:rowOff>
    </xdr:from>
    <xdr:to>
      <xdr:col>13</xdr:col>
      <xdr:colOff>561975</xdr:colOff>
      <xdr:row>86</xdr:row>
      <xdr:rowOff>152400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0029825"/>
          <a:ext cx="8486775" cy="433387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35719</xdr:colOff>
      <xdr:row>2</xdr:row>
      <xdr:rowOff>76441</xdr:rowOff>
    </xdr:from>
    <xdr:to>
      <xdr:col>17</xdr:col>
      <xdr:colOff>561176</xdr:colOff>
      <xdr:row>44</xdr:row>
      <xdr:rowOff>107156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719" y="619366"/>
          <a:ext cx="10888657" cy="6926815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1" name="Цены" displayName="Цены" ref="A56:E88" totalsRowShown="0" headerRowDxfId="6" tableBorderDxfId="5" headerRowCellStyle="Обычный 2 3 2">
  <autoFilter ref="A56:E88"/>
  <tableColumns count="5">
    <tableColumn id="1" name="Код" dataDxfId="4" dataCellStyle="Обычный 2 3 2"/>
    <tableColumn id="2" name="Артикул" dataDxfId="3" dataCellStyle="Обычный 2 3 2"/>
    <tableColumn id="3" name="Наименование" dataDxfId="2" dataCellStyle="Обычный 2 3 2"/>
    <tableColumn id="4" name="Столбец4" dataDxfId="1" dataCellStyle="Обычный 2 3 2"/>
    <tableColumn id="5" name="Цена" dataDxfId="0" dataCellStyle="Обычный 2 3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I82"/>
  <sheetViews>
    <sheetView tabSelected="1" view="pageBreakPreview" zoomScale="140" zoomScaleNormal="140" zoomScaleSheetLayoutView="140" workbookViewId="0">
      <selection activeCell="H4" sqref="H4"/>
    </sheetView>
  </sheetViews>
  <sheetFormatPr defaultColWidth="9.140625" defaultRowHeight="12.75"/>
  <cols>
    <col min="1" max="1" width="12.7109375" style="15" customWidth="1"/>
    <col min="2" max="2" width="48" style="15" customWidth="1"/>
    <col min="3" max="3" width="4.42578125" style="15" customWidth="1"/>
    <col min="4" max="4" width="9.42578125" style="28" customWidth="1"/>
    <col min="5" max="5" width="10.5703125" style="28" customWidth="1"/>
    <col min="6" max="6" width="2.7109375" style="28" customWidth="1"/>
    <col min="7" max="7" width="9.5703125" style="15" customWidth="1"/>
    <col min="8" max="8" width="10.28515625" style="15" customWidth="1"/>
    <col min="9" max="229" width="9.140625" style="15"/>
    <col min="230" max="230" width="3.7109375" style="15" customWidth="1"/>
    <col min="231" max="231" width="5.5703125" style="15" customWidth="1"/>
    <col min="232" max="232" width="2.140625" style="15" customWidth="1"/>
    <col min="233" max="233" width="2.85546875" style="15" customWidth="1"/>
    <col min="234" max="234" width="4.28515625" style="15" customWidth="1"/>
    <col min="235" max="239" width="3.140625" style="15" customWidth="1"/>
    <col min="240" max="241" width="1.7109375" style="15" customWidth="1"/>
    <col min="242" max="242" width="2.42578125" style="15" customWidth="1"/>
    <col min="243" max="243" width="5.42578125" style="15" customWidth="1"/>
    <col min="244" max="244" width="4.140625" style="15" customWidth="1"/>
    <col min="245" max="245" width="1.7109375" style="15" customWidth="1"/>
    <col min="246" max="249" width="3.140625" style="15" customWidth="1"/>
    <col min="250" max="250" width="4.5703125" style="15" customWidth="1"/>
    <col min="251" max="253" width="2.85546875" style="15" customWidth="1"/>
    <col min="254" max="254" width="3.140625" style="15" customWidth="1"/>
    <col min="255" max="255" width="2.85546875" style="15" customWidth="1"/>
    <col min="256" max="256" width="3.5703125" style="15" customWidth="1"/>
    <col min="257" max="257" width="2.7109375" style="15" customWidth="1"/>
    <col min="258" max="258" width="3.7109375" style="15" customWidth="1"/>
    <col min="259" max="259" width="5.7109375" style="15" customWidth="1"/>
    <col min="260" max="260" width="4.7109375" style="15" customWidth="1"/>
    <col min="261" max="485" width="9.140625" style="15"/>
    <col min="486" max="486" width="3.7109375" style="15" customWidth="1"/>
    <col min="487" max="487" width="5.5703125" style="15" customWidth="1"/>
    <col min="488" max="488" width="2.140625" style="15" customWidth="1"/>
    <col min="489" max="489" width="2.85546875" style="15" customWidth="1"/>
    <col min="490" max="490" width="4.28515625" style="15" customWidth="1"/>
    <col min="491" max="495" width="3.140625" style="15" customWidth="1"/>
    <col min="496" max="497" width="1.7109375" style="15" customWidth="1"/>
    <col min="498" max="498" width="2.42578125" style="15" customWidth="1"/>
    <col min="499" max="499" width="5.42578125" style="15" customWidth="1"/>
    <col min="500" max="500" width="4.140625" style="15" customWidth="1"/>
    <col min="501" max="501" width="1.7109375" style="15" customWidth="1"/>
    <col min="502" max="505" width="3.140625" style="15" customWidth="1"/>
    <col min="506" max="506" width="4.5703125" style="15" customWidth="1"/>
    <col min="507" max="509" width="2.85546875" style="15" customWidth="1"/>
    <col min="510" max="510" width="3.140625" style="15" customWidth="1"/>
    <col min="511" max="511" width="2.85546875" style="15" customWidth="1"/>
    <col min="512" max="512" width="3.5703125" style="15" customWidth="1"/>
    <col min="513" max="513" width="2.7109375" style="15" customWidth="1"/>
    <col min="514" max="514" width="3.7109375" style="15" customWidth="1"/>
    <col min="515" max="515" width="5.7109375" style="15" customWidth="1"/>
    <col min="516" max="516" width="4.7109375" style="15" customWidth="1"/>
    <col min="517" max="741" width="9.140625" style="15"/>
    <col min="742" max="742" width="3.7109375" style="15" customWidth="1"/>
    <col min="743" max="743" width="5.5703125" style="15" customWidth="1"/>
    <col min="744" max="744" width="2.140625" style="15" customWidth="1"/>
    <col min="745" max="745" width="2.85546875" style="15" customWidth="1"/>
    <col min="746" max="746" width="4.28515625" style="15" customWidth="1"/>
    <col min="747" max="751" width="3.140625" style="15" customWidth="1"/>
    <col min="752" max="753" width="1.7109375" style="15" customWidth="1"/>
    <col min="754" max="754" width="2.42578125" style="15" customWidth="1"/>
    <col min="755" max="755" width="5.42578125" style="15" customWidth="1"/>
    <col min="756" max="756" width="4.140625" style="15" customWidth="1"/>
    <col min="757" max="757" width="1.7109375" style="15" customWidth="1"/>
    <col min="758" max="761" width="3.140625" style="15" customWidth="1"/>
    <col min="762" max="762" width="4.5703125" style="15" customWidth="1"/>
    <col min="763" max="765" width="2.85546875" style="15" customWidth="1"/>
    <col min="766" max="766" width="3.140625" style="15" customWidth="1"/>
    <col min="767" max="767" width="2.85546875" style="15" customWidth="1"/>
    <col min="768" max="768" width="3.5703125" style="15" customWidth="1"/>
    <col min="769" max="769" width="2.7109375" style="15" customWidth="1"/>
    <col min="770" max="770" width="3.7109375" style="15" customWidth="1"/>
    <col min="771" max="771" width="5.7109375" style="15" customWidth="1"/>
    <col min="772" max="772" width="4.7109375" style="15" customWidth="1"/>
    <col min="773" max="997" width="9.140625" style="15"/>
    <col min="998" max="998" width="3.7109375" style="15" customWidth="1"/>
    <col min="999" max="999" width="5.5703125" style="15" customWidth="1"/>
    <col min="1000" max="1000" width="2.140625" style="15" customWidth="1"/>
    <col min="1001" max="1001" width="2.85546875" style="15" customWidth="1"/>
    <col min="1002" max="1002" width="4.28515625" style="15" customWidth="1"/>
    <col min="1003" max="1007" width="3.140625" style="15" customWidth="1"/>
    <col min="1008" max="1009" width="1.7109375" style="15" customWidth="1"/>
    <col min="1010" max="1010" width="2.42578125" style="15" customWidth="1"/>
    <col min="1011" max="1011" width="5.42578125" style="15" customWidth="1"/>
    <col min="1012" max="1012" width="4.140625" style="15" customWidth="1"/>
    <col min="1013" max="1013" width="1.7109375" style="15" customWidth="1"/>
    <col min="1014" max="1017" width="3.140625" style="15" customWidth="1"/>
    <col min="1018" max="1018" width="4.5703125" style="15" customWidth="1"/>
    <col min="1019" max="1021" width="2.85546875" style="15" customWidth="1"/>
    <col min="1022" max="1022" width="3.140625" style="15" customWidth="1"/>
    <col min="1023" max="1023" width="2.85546875" style="15" customWidth="1"/>
    <col min="1024" max="1024" width="3.5703125" style="15" customWidth="1"/>
    <col min="1025" max="1025" width="2.7109375" style="15" customWidth="1"/>
    <col min="1026" max="1026" width="3.7109375" style="15" customWidth="1"/>
    <col min="1027" max="1027" width="5.7109375" style="15" customWidth="1"/>
    <col min="1028" max="1028" width="4.7109375" style="15" customWidth="1"/>
    <col min="1029" max="1253" width="9.140625" style="15"/>
    <col min="1254" max="1254" width="3.7109375" style="15" customWidth="1"/>
    <col min="1255" max="1255" width="5.5703125" style="15" customWidth="1"/>
    <col min="1256" max="1256" width="2.140625" style="15" customWidth="1"/>
    <col min="1257" max="1257" width="2.85546875" style="15" customWidth="1"/>
    <col min="1258" max="1258" width="4.28515625" style="15" customWidth="1"/>
    <col min="1259" max="1263" width="3.140625" style="15" customWidth="1"/>
    <col min="1264" max="1265" width="1.7109375" style="15" customWidth="1"/>
    <col min="1266" max="1266" width="2.42578125" style="15" customWidth="1"/>
    <col min="1267" max="1267" width="5.42578125" style="15" customWidth="1"/>
    <col min="1268" max="1268" width="4.140625" style="15" customWidth="1"/>
    <col min="1269" max="1269" width="1.7109375" style="15" customWidth="1"/>
    <col min="1270" max="1273" width="3.140625" style="15" customWidth="1"/>
    <col min="1274" max="1274" width="4.5703125" style="15" customWidth="1"/>
    <col min="1275" max="1277" width="2.85546875" style="15" customWidth="1"/>
    <col min="1278" max="1278" width="3.140625" style="15" customWidth="1"/>
    <col min="1279" max="1279" width="2.85546875" style="15" customWidth="1"/>
    <col min="1280" max="1280" width="3.5703125" style="15" customWidth="1"/>
    <col min="1281" max="1281" width="2.7109375" style="15" customWidth="1"/>
    <col min="1282" max="1282" width="3.7109375" style="15" customWidth="1"/>
    <col min="1283" max="1283" width="5.7109375" style="15" customWidth="1"/>
    <col min="1284" max="1284" width="4.7109375" style="15" customWidth="1"/>
    <col min="1285" max="1509" width="9.140625" style="15"/>
    <col min="1510" max="1510" width="3.7109375" style="15" customWidth="1"/>
    <col min="1511" max="1511" width="5.5703125" style="15" customWidth="1"/>
    <col min="1512" max="1512" width="2.140625" style="15" customWidth="1"/>
    <col min="1513" max="1513" width="2.85546875" style="15" customWidth="1"/>
    <col min="1514" max="1514" width="4.28515625" style="15" customWidth="1"/>
    <col min="1515" max="1519" width="3.140625" style="15" customWidth="1"/>
    <col min="1520" max="1521" width="1.7109375" style="15" customWidth="1"/>
    <col min="1522" max="1522" width="2.42578125" style="15" customWidth="1"/>
    <col min="1523" max="1523" width="5.42578125" style="15" customWidth="1"/>
    <col min="1524" max="1524" width="4.140625" style="15" customWidth="1"/>
    <col min="1525" max="1525" width="1.7109375" style="15" customWidth="1"/>
    <col min="1526" max="1529" width="3.140625" style="15" customWidth="1"/>
    <col min="1530" max="1530" width="4.5703125" style="15" customWidth="1"/>
    <col min="1531" max="1533" width="2.85546875" style="15" customWidth="1"/>
    <col min="1534" max="1534" width="3.140625" style="15" customWidth="1"/>
    <col min="1535" max="1535" width="2.85546875" style="15" customWidth="1"/>
    <col min="1536" max="1536" width="3.5703125" style="15" customWidth="1"/>
    <col min="1537" max="1537" width="2.7109375" style="15" customWidth="1"/>
    <col min="1538" max="1538" width="3.7109375" style="15" customWidth="1"/>
    <col min="1539" max="1539" width="5.7109375" style="15" customWidth="1"/>
    <col min="1540" max="1540" width="4.7109375" style="15" customWidth="1"/>
    <col min="1541" max="1765" width="9.140625" style="15"/>
    <col min="1766" max="1766" width="3.7109375" style="15" customWidth="1"/>
    <col min="1767" max="1767" width="5.5703125" style="15" customWidth="1"/>
    <col min="1768" max="1768" width="2.140625" style="15" customWidth="1"/>
    <col min="1769" max="1769" width="2.85546875" style="15" customWidth="1"/>
    <col min="1770" max="1770" width="4.28515625" style="15" customWidth="1"/>
    <col min="1771" max="1775" width="3.140625" style="15" customWidth="1"/>
    <col min="1776" max="1777" width="1.7109375" style="15" customWidth="1"/>
    <col min="1778" max="1778" width="2.42578125" style="15" customWidth="1"/>
    <col min="1779" max="1779" width="5.42578125" style="15" customWidth="1"/>
    <col min="1780" max="1780" width="4.140625" style="15" customWidth="1"/>
    <col min="1781" max="1781" width="1.7109375" style="15" customWidth="1"/>
    <col min="1782" max="1785" width="3.140625" style="15" customWidth="1"/>
    <col min="1786" max="1786" width="4.5703125" style="15" customWidth="1"/>
    <col min="1787" max="1789" width="2.85546875" style="15" customWidth="1"/>
    <col min="1790" max="1790" width="3.140625" style="15" customWidth="1"/>
    <col min="1791" max="1791" width="2.85546875" style="15" customWidth="1"/>
    <col min="1792" max="1792" width="3.5703125" style="15" customWidth="1"/>
    <col min="1793" max="1793" width="2.7109375" style="15" customWidth="1"/>
    <col min="1794" max="1794" width="3.7109375" style="15" customWidth="1"/>
    <col min="1795" max="1795" width="5.7109375" style="15" customWidth="1"/>
    <col min="1796" max="1796" width="4.7109375" style="15" customWidth="1"/>
    <col min="1797" max="2021" width="9.140625" style="15"/>
    <col min="2022" max="2022" width="3.7109375" style="15" customWidth="1"/>
    <col min="2023" max="2023" width="5.5703125" style="15" customWidth="1"/>
    <col min="2024" max="2024" width="2.140625" style="15" customWidth="1"/>
    <col min="2025" max="2025" width="2.85546875" style="15" customWidth="1"/>
    <col min="2026" max="2026" width="4.28515625" style="15" customWidth="1"/>
    <col min="2027" max="2031" width="3.140625" style="15" customWidth="1"/>
    <col min="2032" max="2033" width="1.7109375" style="15" customWidth="1"/>
    <col min="2034" max="2034" width="2.42578125" style="15" customWidth="1"/>
    <col min="2035" max="2035" width="5.42578125" style="15" customWidth="1"/>
    <col min="2036" max="2036" width="4.140625" style="15" customWidth="1"/>
    <col min="2037" max="2037" width="1.7109375" style="15" customWidth="1"/>
    <col min="2038" max="2041" width="3.140625" style="15" customWidth="1"/>
    <col min="2042" max="2042" width="4.5703125" style="15" customWidth="1"/>
    <col min="2043" max="2045" width="2.85546875" style="15" customWidth="1"/>
    <col min="2046" max="2046" width="3.140625" style="15" customWidth="1"/>
    <col min="2047" max="2047" width="2.85546875" style="15" customWidth="1"/>
    <col min="2048" max="2048" width="3.5703125" style="15" customWidth="1"/>
    <col min="2049" max="2049" width="2.7109375" style="15" customWidth="1"/>
    <col min="2050" max="2050" width="3.7109375" style="15" customWidth="1"/>
    <col min="2051" max="2051" width="5.7109375" style="15" customWidth="1"/>
    <col min="2052" max="2052" width="4.7109375" style="15" customWidth="1"/>
    <col min="2053" max="2277" width="9.140625" style="15"/>
    <col min="2278" max="2278" width="3.7109375" style="15" customWidth="1"/>
    <col min="2279" max="2279" width="5.5703125" style="15" customWidth="1"/>
    <col min="2280" max="2280" width="2.140625" style="15" customWidth="1"/>
    <col min="2281" max="2281" width="2.85546875" style="15" customWidth="1"/>
    <col min="2282" max="2282" width="4.28515625" style="15" customWidth="1"/>
    <col min="2283" max="2287" width="3.140625" style="15" customWidth="1"/>
    <col min="2288" max="2289" width="1.7109375" style="15" customWidth="1"/>
    <col min="2290" max="2290" width="2.42578125" style="15" customWidth="1"/>
    <col min="2291" max="2291" width="5.42578125" style="15" customWidth="1"/>
    <col min="2292" max="2292" width="4.140625" style="15" customWidth="1"/>
    <col min="2293" max="2293" width="1.7109375" style="15" customWidth="1"/>
    <col min="2294" max="2297" width="3.140625" style="15" customWidth="1"/>
    <col min="2298" max="2298" width="4.5703125" style="15" customWidth="1"/>
    <col min="2299" max="2301" width="2.85546875" style="15" customWidth="1"/>
    <col min="2302" max="2302" width="3.140625" style="15" customWidth="1"/>
    <col min="2303" max="2303" width="2.85546875" style="15" customWidth="1"/>
    <col min="2304" max="2304" width="3.5703125" style="15" customWidth="1"/>
    <col min="2305" max="2305" width="2.7109375" style="15" customWidth="1"/>
    <col min="2306" max="2306" width="3.7109375" style="15" customWidth="1"/>
    <col min="2307" max="2307" width="5.7109375" style="15" customWidth="1"/>
    <col min="2308" max="2308" width="4.7109375" style="15" customWidth="1"/>
    <col min="2309" max="2533" width="9.140625" style="15"/>
    <col min="2534" max="2534" width="3.7109375" style="15" customWidth="1"/>
    <col min="2535" max="2535" width="5.5703125" style="15" customWidth="1"/>
    <col min="2536" max="2536" width="2.140625" style="15" customWidth="1"/>
    <col min="2537" max="2537" width="2.85546875" style="15" customWidth="1"/>
    <col min="2538" max="2538" width="4.28515625" style="15" customWidth="1"/>
    <col min="2539" max="2543" width="3.140625" style="15" customWidth="1"/>
    <col min="2544" max="2545" width="1.7109375" style="15" customWidth="1"/>
    <col min="2546" max="2546" width="2.42578125" style="15" customWidth="1"/>
    <col min="2547" max="2547" width="5.42578125" style="15" customWidth="1"/>
    <col min="2548" max="2548" width="4.140625" style="15" customWidth="1"/>
    <col min="2549" max="2549" width="1.7109375" style="15" customWidth="1"/>
    <col min="2550" max="2553" width="3.140625" style="15" customWidth="1"/>
    <col min="2554" max="2554" width="4.5703125" style="15" customWidth="1"/>
    <col min="2555" max="2557" width="2.85546875" style="15" customWidth="1"/>
    <col min="2558" max="2558" width="3.140625" style="15" customWidth="1"/>
    <col min="2559" max="2559" width="2.85546875" style="15" customWidth="1"/>
    <col min="2560" max="2560" width="3.5703125" style="15" customWidth="1"/>
    <col min="2561" max="2561" width="2.7109375" style="15" customWidth="1"/>
    <col min="2562" max="2562" width="3.7109375" style="15" customWidth="1"/>
    <col min="2563" max="2563" width="5.7109375" style="15" customWidth="1"/>
    <col min="2564" max="2564" width="4.7109375" style="15" customWidth="1"/>
    <col min="2565" max="2789" width="9.140625" style="15"/>
    <col min="2790" max="2790" width="3.7109375" style="15" customWidth="1"/>
    <col min="2791" max="2791" width="5.5703125" style="15" customWidth="1"/>
    <col min="2792" max="2792" width="2.140625" style="15" customWidth="1"/>
    <col min="2793" max="2793" width="2.85546875" style="15" customWidth="1"/>
    <col min="2794" max="2794" width="4.28515625" style="15" customWidth="1"/>
    <col min="2795" max="2799" width="3.140625" style="15" customWidth="1"/>
    <col min="2800" max="2801" width="1.7109375" style="15" customWidth="1"/>
    <col min="2802" max="2802" width="2.42578125" style="15" customWidth="1"/>
    <col min="2803" max="2803" width="5.42578125" style="15" customWidth="1"/>
    <col min="2804" max="2804" width="4.140625" style="15" customWidth="1"/>
    <col min="2805" max="2805" width="1.7109375" style="15" customWidth="1"/>
    <col min="2806" max="2809" width="3.140625" style="15" customWidth="1"/>
    <col min="2810" max="2810" width="4.5703125" style="15" customWidth="1"/>
    <col min="2811" max="2813" width="2.85546875" style="15" customWidth="1"/>
    <col min="2814" max="2814" width="3.140625" style="15" customWidth="1"/>
    <col min="2815" max="2815" width="2.85546875" style="15" customWidth="1"/>
    <col min="2816" max="2816" width="3.5703125" style="15" customWidth="1"/>
    <col min="2817" max="2817" width="2.7109375" style="15" customWidth="1"/>
    <col min="2818" max="2818" width="3.7109375" style="15" customWidth="1"/>
    <col min="2819" max="2819" width="5.7109375" style="15" customWidth="1"/>
    <col min="2820" max="2820" width="4.7109375" style="15" customWidth="1"/>
    <col min="2821" max="3045" width="9.140625" style="15"/>
    <col min="3046" max="3046" width="3.7109375" style="15" customWidth="1"/>
    <col min="3047" max="3047" width="5.5703125" style="15" customWidth="1"/>
    <col min="3048" max="3048" width="2.140625" style="15" customWidth="1"/>
    <col min="3049" max="3049" width="2.85546875" style="15" customWidth="1"/>
    <col min="3050" max="3050" width="4.28515625" style="15" customWidth="1"/>
    <col min="3051" max="3055" width="3.140625" style="15" customWidth="1"/>
    <col min="3056" max="3057" width="1.7109375" style="15" customWidth="1"/>
    <col min="3058" max="3058" width="2.42578125" style="15" customWidth="1"/>
    <col min="3059" max="3059" width="5.42578125" style="15" customWidth="1"/>
    <col min="3060" max="3060" width="4.140625" style="15" customWidth="1"/>
    <col min="3061" max="3061" width="1.7109375" style="15" customWidth="1"/>
    <col min="3062" max="3065" width="3.140625" style="15" customWidth="1"/>
    <col min="3066" max="3066" width="4.5703125" style="15" customWidth="1"/>
    <col min="3067" max="3069" width="2.85546875" style="15" customWidth="1"/>
    <col min="3070" max="3070" width="3.140625" style="15" customWidth="1"/>
    <col min="3071" max="3071" width="2.85546875" style="15" customWidth="1"/>
    <col min="3072" max="3072" width="3.5703125" style="15" customWidth="1"/>
    <col min="3073" max="3073" width="2.7109375" style="15" customWidth="1"/>
    <col min="3074" max="3074" width="3.7109375" style="15" customWidth="1"/>
    <col min="3075" max="3075" width="5.7109375" style="15" customWidth="1"/>
    <col min="3076" max="3076" width="4.7109375" style="15" customWidth="1"/>
    <col min="3077" max="3301" width="9.140625" style="15"/>
    <col min="3302" max="3302" width="3.7109375" style="15" customWidth="1"/>
    <col min="3303" max="3303" width="5.5703125" style="15" customWidth="1"/>
    <col min="3304" max="3304" width="2.140625" style="15" customWidth="1"/>
    <col min="3305" max="3305" width="2.85546875" style="15" customWidth="1"/>
    <col min="3306" max="3306" width="4.28515625" style="15" customWidth="1"/>
    <col min="3307" max="3311" width="3.140625" style="15" customWidth="1"/>
    <col min="3312" max="3313" width="1.7109375" style="15" customWidth="1"/>
    <col min="3314" max="3314" width="2.42578125" style="15" customWidth="1"/>
    <col min="3315" max="3315" width="5.42578125" style="15" customWidth="1"/>
    <col min="3316" max="3316" width="4.140625" style="15" customWidth="1"/>
    <col min="3317" max="3317" width="1.7109375" style="15" customWidth="1"/>
    <col min="3318" max="3321" width="3.140625" style="15" customWidth="1"/>
    <col min="3322" max="3322" width="4.5703125" style="15" customWidth="1"/>
    <col min="3323" max="3325" width="2.85546875" style="15" customWidth="1"/>
    <col min="3326" max="3326" width="3.140625" style="15" customWidth="1"/>
    <col min="3327" max="3327" width="2.85546875" style="15" customWidth="1"/>
    <col min="3328" max="3328" width="3.5703125" style="15" customWidth="1"/>
    <col min="3329" max="3329" width="2.7109375" style="15" customWidth="1"/>
    <col min="3330" max="3330" width="3.7109375" style="15" customWidth="1"/>
    <col min="3331" max="3331" width="5.7109375" style="15" customWidth="1"/>
    <col min="3332" max="3332" width="4.7109375" style="15" customWidth="1"/>
    <col min="3333" max="3557" width="9.140625" style="15"/>
    <col min="3558" max="3558" width="3.7109375" style="15" customWidth="1"/>
    <col min="3559" max="3559" width="5.5703125" style="15" customWidth="1"/>
    <col min="3560" max="3560" width="2.140625" style="15" customWidth="1"/>
    <col min="3561" max="3561" width="2.85546875" style="15" customWidth="1"/>
    <col min="3562" max="3562" width="4.28515625" style="15" customWidth="1"/>
    <col min="3563" max="3567" width="3.140625" style="15" customWidth="1"/>
    <col min="3568" max="3569" width="1.7109375" style="15" customWidth="1"/>
    <col min="3570" max="3570" width="2.42578125" style="15" customWidth="1"/>
    <col min="3571" max="3571" width="5.42578125" style="15" customWidth="1"/>
    <col min="3572" max="3572" width="4.140625" style="15" customWidth="1"/>
    <col min="3573" max="3573" width="1.7109375" style="15" customWidth="1"/>
    <col min="3574" max="3577" width="3.140625" style="15" customWidth="1"/>
    <col min="3578" max="3578" width="4.5703125" style="15" customWidth="1"/>
    <col min="3579" max="3581" width="2.85546875" style="15" customWidth="1"/>
    <col min="3582" max="3582" width="3.140625" style="15" customWidth="1"/>
    <col min="3583" max="3583" width="2.85546875" style="15" customWidth="1"/>
    <col min="3584" max="3584" width="3.5703125" style="15" customWidth="1"/>
    <col min="3585" max="3585" width="2.7109375" style="15" customWidth="1"/>
    <col min="3586" max="3586" width="3.7109375" style="15" customWidth="1"/>
    <col min="3587" max="3587" width="5.7109375" style="15" customWidth="1"/>
    <col min="3588" max="3588" width="4.7109375" style="15" customWidth="1"/>
    <col min="3589" max="3813" width="9.140625" style="15"/>
    <col min="3814" max="3814" width="3.7109375" style="15" customWidth="1"/>
    <col min="3815" max="3815" width="5.5703125" style="15" customWidth="1"/>
    <col min="3816" max="3816" width="2.140625" style="15" customWidth="1"/>
    <col min="3817" max="3817" width="2.85546875" style="15" customWidth="1"/>
    <col min="3818" max="3818" width="4.28515625" style="15" customWidth="1"/>
    <col min="3819" max="3823" width="3.140625" style="15" customWidth="1"/>
    <col min="3824" max="3825" width="1.7109375" style="15" customWidth="1"/>
    <col min="3826" max="3826" width="2.42578125" style="15" customWidth="1"/>
    <col min="3827" max="3827" width="5.42578125" style="15" customWidth="1"/>
    <col min="3828" max="3828" width="4.140625" style="15" customWidth="1"/>
    <col min="3829" max="3829" width="1.7109375" style="15" customWidth="1"/>
    <col min="3830" max="3833" width="3.140625" style="15" customWidth="1"/>
    <col min="3834" max="3834" width="4.5703125" style="15" customWidth="1"/>
    <col min="3835" max="3837" width="2.85546875" style="15" customWidth="1"/>
    <col min="3838" max="3838" width="3.140625" style="15" customWidth="1"/>
    <col min="3839" max="3839" width="2.85546875" style="15" customWidth="1"/>
    <col min="3840" max="3840" width="3.5703125" style="15" customWidth="1"/>
    <col min="3841" max="3841" width="2.7109375" style="15" customWidth="1"/>
    <col min="3842" max="3842" width="3.7109375" style="15" customWidth="1"/>
    <col min="3843" max="3843" width="5.7109375" style="15" customWidth="1"/>
    <col min="3844" max="3844" width="4.7109375" style="15" customWidth="1"/>
    <col min="3845" max="4069" width="9.140625" style="15"/>
    <col min="4070" max="4070" width="3.7109375" style="15" customWidth="1"/>
    <col min="4071" max="4071" width="5.5703125" style="15" customWidth="1"/>
    <col min="4072" max="4072" width="2.140625" style="15" customWidth="1"/>
    <col min="4073" max="4073" width="2.85546875" style="15" customWidth="1"/>
    <col min="4074" max="4074" width="4.28515625" style="15" customWidth="1"/>
    <col min="4075" max="4079" width="3.140625" style="15" customWidth="1"/>
    <col min="4080" max="4081" width="1.7109375" style="15" customWidth="1"/>
    <col min="4082" max="4082" width="2.42578125" style="15" customWidth="1"/>
    <col min="4083" max="4083" width="5.42578125" style="15" customWidth="1"/>
    <col min="4084" max="4084" width="4.140625" style="15" customWidth="1"/>
    <col min="4085" max="4085" width="1.7109375" style="15" customWidth="1"/>
    <col min="4086" max="4089" width="3.140625" style="15" customWidth="1"/>
    <col min="4090" max="4090" width="4.5703125" style="15" customWidth="1"/>
    <col min="4091" max="4093" width="2.85546875" style="15" customWidth="1"/>
    <col min="4094" max="4094" width="3.140625" style="15" customWidth="1"/>
    <col min="4095" max="4095" width="2.85546875" style="15" customWidth="1"/>
    <col min="4096" max="4096" width="3.5703125" style="15" customWidth="1"/>
    <col min="4097" max="4097" width="2.7109375" style="15" customWidth="1"/>
    <col min="4098" max="4098" width="3.7109375" style="15" customWidth="1"/>
    <col min="4099" max="4099" width="5.7109375" style="15" customWidth="1"/>
    <col min="4100" max="4100" width="4.7109375" style="15" customWidth="1"/>
    <col min="4101" max="4325" width="9.140625" style="15"/>
    <col min="4326" max="4326" width="3.7109375" style="15" customWidth="1"/>
    <col min="4327" max="4327" width="5.5703125" style="15" customWidth="1"/>
    <col min="4328" max="4328" width="2.140625" style="15" customWidth="1"/>
    <col min="4329" max="4329" width="2.85546875" style="15" customWidth="1"/>
    <col min="4330" max="4330" width="4.28515625" style="15" customWidth="1"/>
    <col min="4331" max="4335" width="3.140625" style="15" customWidth="1"/>
    <col min="4336" max="4337" width="1.7109375" style="15" customWidth="1"/>
    <col min="4338" max="4338" width="2.42578125" style="15" customWidth="1"/>
    <col min="4339" max="4339" width="5.42578125" style="15" customWidth="1"/>
    <col min="4340" max="4340" width="4.140625" style="15" customWidth="1"/>
    <col min="4341" max="4341" width="1.7109375" style="15" customWidth="1"/>
    <col min="4342" max="4345" width="3.140625" style="15" customWidth="1"/>
    <col min="4346" max="4346" width="4.5703125" style="15" customWidth="1"/>
    <col min="4347" max="4349" width="2.85546875" style="15" customWidth="1"/>
    <col min="4350" max="4350" width="3.140625" style="15" customWidth="1"/>
    <col min="4351" max="4351" width="2.85546875" style="15" customWidth="1"/>
    <col min="4352" max="4352" width="3.5703125" style="15" customWidth="1"/>
    <col min="4353" max="4353" width="2.7109375" style="15" customWidth="1"/>
    <col min="4354" max="4354" width="3.7109375" style="15" customWidth="1"/>
    <col min="4355" max="4355" width="5.7109375" style="15" customWidth="1"/>
    <col min="4356" max="4356" width="4.7109375" style="15" customWidth="1"/>
    <col min="4357" max="4581" width="9.140625" style="15"/>
    <col min="4582" max="4582" width="3.7109375" style="15" customWidth="1"/>
    <col min="4583" max="4583" width="5.5703125" style="15" customWidth="1"/>
    <col min="4584" max="4584" width="2.140625" style="15" customWidth="1"/>
    <col min="4585" max="4585" width="2.85546875" style="15" customWidth="1"/>
    <col min="4586" max="4586" width="4.28515625" style="15" customWidth="1"/>
    <col min="4587" max="4591" width="3.140625" style="15" customWidth="1"/>
    <col min="4592" max="4593" width="1.7109375" style="15" customWidth="1"/>
    <col min="4594" max="4594" width="2.42578125" style="15" customWidth="1"/>
    <col min="4595" max="4595" width="5.42578125" style="15" customWidth="1"/>
    <col min="4596" max="4596" width="4.140625" style="15" customWidth="1"/>
    <col min="4597" max="4597" width="1.7109375" style="15" customWidth="1"/>
    <col min="4598" max="4601" width="3.140625" style="15" customWidth="1"/>
    <col min="4602" max="4602" width="4.5703125" style="15" customWidth="1"/>
    <col min="4603" max="4605" width="2.85546875" style="15" customWidth="1"/>
    <col min="4606" max="4606" width="3.140625" style="15" customWidth="1"/>
    <col min="4607" max="4607" width="2.85546875" style="15" customWidth="1"/>
    <col min="4608" max="4608" width="3.5703125" style="15" customWidth="1"/>
    <col min="4609" max="4609" width="2.7109375" style="15" customWidth="1"/>
    <col min="4610" max="4610" width="3.7109375" style="15" customWidth="1"/>
    <col min="4611" max="4611" width="5.7109375" style="15" customWidth="1"/>
    <col min="4612" max="4612" width="4.7109375" style="15" customWidth="1"/>
    <col min="4613" max="4837" width="9.140625" style="15"/>
    <col min="4838" max="4838" width="3.7109375" style="15" customWidth="1"/>
    <col min="4839" max="4839" width="5.5703125" style="15" customWidth="1"/>
    <col min="4840" max="4840" width="2.140625" style="15" customWidth="1"/>
    <col min="4841" max="4841" width="2.85546875" style="15" customWidth="1"/>
    <col min="4842" max="4842" width="4.28515625" style="15" customWidth="1"/>
    <col min="4843" max="4847" width="3.140625" style="15" customWidth="1"/>
    <col min="4848" max="4849" width="1.7109375" style="15" customWidth="1"/>
    <col min="4850" max="4850" width="2.42578125" style="15" customWidth="1"/>
    <col min="4851" max="4851" width="5.42578125" style="15" customWidth="1"/>
    <col min="4852" max="4852" width="4.140625" style="15" customWidth="1"/>
    <col min="4853" max="4853" width="1.7109375" style="15" customWidth="1"/>
    <col min="4854" max="4857" width="3.140625" style="15" customWidth="1"/>
    <col min="4858" max="4858" width="4.5703125" style="15" customWidth="1"/>
    <col min="4859" max="4861" width="2.85546875" style="15" customWidth="1"/>
    <col min="4862" max="4862" width="3.140625" style="15" customWidth="1"/>
    <col min="4863" max="4863" width="2.85546875" style="15" customWidth="1"/>
    <col min="4864" max="4864" width="3.5703125" style="15" customWidth="1"/>
    <col min="4865" max="4865" width="2.7109375" style="15" customWidth="1"/>
    <col min="4866" max="4866" width="3.7109375" style="15" customWidth="1"/>
    <col min="4867" max="4867" width="5.7109375" style="15" customWidth="1"/>
    <col min="4868" max="4868" width="4.7109375" style="15" customWidth="1"/>
    <col min="4869" max="5093" width="9.140625" style="15"/>
    <col min="5094" max="5094" width="3.7109375" style="15" customWidth="1"/>
    <col min="5095" max="5095" width="5.5703125" style="15" customWidth="1"/>
    <col min="5096" max="5096" width="2.140625" style="15" customWidth="1"/>
    <col min="5097" max="5097" width="2.85546875" style="15" customWidth="1"/>
    <col min="5098" max="5098" width="4.28515625" style="15" customWidth="1"/>
    <col min="5099" max="5103" width="3.140625" style="15" customWidth="1"/>
    <col min="5104" max="5105" width="1.7109375" style="15" customWidth="1"/>
    <col min="5106" max="5106" width="2.42578125" style="15" customWidth="1"/>
    <col min="5107" max="5107" width="5.42578125" style="15" customWidth="1"/>
    <col min="5108" max="5108" width="4.140625" style="15" customWidth="1"/>
    <col min="5109" max="5109" width="1.7109375" style="15" customWidth="1"/>
    <col min="5110" max="5113" width="3.140625" style="15" customWidth="1"/>
    <col min="5114" max="5114" width="4.5703125" style="15" customWidth="1"/>
    <col min="5115" max="5117" width="2.85546875" style="15" customWidth="1"/>
    <col min="5118" max="5118" width="3.140625" style="15" customWidth="1"/>
    <col min="5119" max="5119" width="2.85546875" style="15" customWidth="1"/>
    <col min="5120" max="5120" width="3.5703125" style="15" customWidth="1"/>
    <col min="5121" max="5121" width="2.7109375" style="15" customWidth="1"/>
    <col min="5122" max="5122" width="3.7109375" style="15" customWidth="1"/>
    <col min="5123" max="5123" width="5.7109375" style="15" customWidth="1"/>
    <col min="5124" max="5124" width="4.7109375" style="15" customWidth="1"/>
    <col min="5125" max="5349" width="9.140625" style="15"/>
    <col min="5350" max="5350" width="3.7109375" style="15" customWidth="1"/>
    <col min="5351" max="5351" width="5.5703125" style="15" customWidth="1"/>
    <col min="5352" max="5352" width="2.140625" style="15" customWidth="1"/>
    <col min="5353" max="5353" width="2.85546875" style="15" customWidth="1"/>
    <col min="5354" max="5354" width="4.28515625" style="15" customWidth="1"/>
    <col min="5355" max="5359" width="3.140625" style="15" customWidth="1"/>
    <col min="5360" max="5361" width="1.7109375" style="15" customWidth="1"/>
    <col min="5362" max="5362" width="2.42578125" style="15" customWidth="1"/>
    <col min="5363" max="5363" width="5.42578125" style="15" customWidth="1"/>
    <col min="5364" max="5364" width="4.140625" style="15" customWidth="1"/>
    <col min="5365" max="5365" width="1.7109375" style="15" customWidth="1"/>
    <col min="5366" max="5369" width="3.140625" style="15" customWidth="1"/>
    <col min="5370" max="5370" width="4.5703125" style="15" customWidth="1"/>
    <col min="5371" max="5373" width="2.85546875" style="15" customWidth="1"/>
    <col min="5374" max="5374" width="3.140625" style="15" customWidth="1"/>
    <col min="5375" max="5375" width="2.85546875" style="15" customWidth="1"/>
    <col min="5376" max="5376" width="3.5703125" style="15" customWidth="1"/>
    <col min="5377" max="5377" width="2.7109375" style="15" customWidth="1"/>
    <col min="5378" max="5378" width="3.7109375" style="15" customWidth="1"/>
    <col min="5379" max="5379" width="5.7109375" style="15" customWidth="1"/>
    <col min="5380" max="5380" width="4.7109375" style="15" customWidth="1"/>
    <col min="5381" max="5605" width="9.140625" style="15"/>
    <col min="5606" max="5606" width="3.7109375" style="15" customWidth="1"/>
    <col min="5607" max="5607" width="5.5703125" style="15" customWidth="1"/>
    <col min="5608" max="5608" width="2.140625" style="15" customWidth="1"/>
    <col min="5609" max="5609" width="2.85546875" style="15" customWidth="1"/>
    <col min="5610" max="5610" width="4.28515625" style="15" customWidth="1"/>
    <col min="5611" max="5615" width="3.140625" style="15" customWidth="1"/>
    <col min="5616" max="5617" width="1.7109375" style="15" customWidth="1"/>
    <col min="5618" max="5618" width="2.42578125" style="15" customWidth="1"/>
    <col min="5619" max="5619" width="5.42578125" style="15" customWidth="1"/>
    <col min="5620" max="5620" width="4.140625" style="15" customWidth="1"/>
    <col min="5621" max="5621" width="1.7109375" style="15" customWidth="1"/>
    <col min="5622" max="5625" width="3.140625" style="15" customWidth="1"/>
    <col min="5626" max="5626" width="4.5703125" style="15" customWidth="1"/>
    <col min="5627" max="5629" width="2.85546875" style="15" customWidth="1"/>
    <col min="5630" max="5630" width="3.140625" style="15" customWidth="1"/>
    <col min="5631" max="5631" width="2.85546875" style="15" customWidth="1"/>
    <col min="5632" max="5632" width="3.5703125" style="15" customWidth="1"/>
    <col min="5633" max="5633" width="2.7109375" style="15" customWidth="1"/>
    <col min="5634" max="5634" width="3.7109375" style="15" customWidth="1"/>
    <col min="5635" max="5635" width="5.7109375" style="15" customWidth="1"/>
    <col min="5636" max="5636" width="4.7109375" style="15" customWidth="1"/>
    <col min="5637" max="5861" width="9.140625" style="15"/>
    <col min="5862" max="5862" width="3.7109375" style="15" customWidth="1"/>
    <col min="5863" max="5863" width="5.5703125" style="15" customWidth="1"/>
    <col min="5864" max="5864" width="2.140625" style="15" customWidth="1"/>
    <col min="5865" max="5865" width="2.85546875" style="15" customWidth="1"/>
    <col min="5866" max="5866" width="4.28515625" style="15" customWidth="1"/>
    <col min="5867" max="5871" width="3.140625" style="15" customWidth="1"/>
    <col min="5872" max="5873" width="1.7109375" style="15" customWidth="1"/>
    <col min="5874" max="5874" width="2.42578125" style="15" customWidth="1"/>
    <col min="5875" max="5875" width="5.42578125" style="15" customWidth="1"/>
    <col min="5876" max="5876" width="4.140625" style="15" customWidth="1"/>
    <col min="5877" max="5877" width="1.7109375" style="15" customWidth="1"/>
    <col min="5878" max="5881" width="3.140625" style="15" customWidth="1"/>
    <col min="5882" max="5882" width="4.5703125" style="15" customWidth="1"/>
    <col min="5883" max="5885" width="2.85546875" style="15" customWidth="1"/>
    <col min="5886" max="5886" width="3.140625" style="15" customWidth="1"/>
    <col min="5887" max="5887" width="2.85546875" style="15" customWidth="1"/>
    <col min="5888" max="5888" width="3.5703125" style="15" customWidth="1"/>
    <col min="5889" max="5889" width="2.7109375" style="15" customWidth="1"/>
    <col min="5890" max="5890" width="3.7109375" style="15" customWidth="1"/>
    <col min="5891" max="5891" width="5.7109375" style="15" customWidth="1"/>
    <col min="5892" max="5892" width="4.7109375" style="15" customWidth="1"/>
    <col min="5893" max="6117" width="9.140625" style="15"/>
    <col min="6118" max="6118" width="3.7109375" style="15" customWidth="1"/>
    <col min="6119" max="6119" width="5.5703125" style="15" customWidth="1"/>
    <col min="6120" max="6120" width="2.140625" style="15" customWidth="1"/>
    <col min="6121" max="6121" width="2.85546875" style="15" customWidth="1"/>
    <col min="6122" max="6122" width="4.28515625" style="15" customWidth="1"/>
    <col min="6123" max="6127" width="3.140625" style="15" customWidth="1"/>
    <col min="6128" max="6129" width="1.7109375" style="15" customWidth="1"/>
    <col min="6130" max="6130" width="2.42578125" style="15" customWidth="1"/>
    <col min="6131" max="6131" width="5.42578125" style="15" customWidth="1"/>
    <col min="6132" max="6132" width="4.140625" style="15" customWidth="1"/>
    <col min="6133" max="6133" width="1.7109375" style="15" customWidth="1"/>
    <col min="6134" max="6137" width="3.140625" style="15" customWidth="1"/>
    <col min="6138" max="6138" width="4.5703125" style="15" customWidth="1"/>
    <col min="6139" max="6141" width="2.85546875" style="15" customWidth="1"/>
    <col min="6142" max="6142" width="3.140625" style="15" customWidth="1"/>
    <col min="6143" max="6143" width="2.85546875" style="15" customWidth="1"/>
    <col min="6144" max="6144" width="3.5703125" style="15" customWidth="1"/>
    <col min="6145" max="6145" width="2.7109375" style="15" customWidth="1"/>
    <col min="6146" max="6146" width="3.7109375" style="15" customWidth="1"/>
    <col min="6147" max="6147" width="5.7109375" style="15" customWidth="1"/>
    <col min="6148" max="6148" width="4.7109375" style="15" customWidth="1"/>
    <col min="6149" max="6373" width="9.140625" style="15"/>
    <col min="6374" max="6374" width="3.7109375" style="15" customWidth="1"/>
    <col min="6375" max="6375" width="5.5703125" style="15" customWidth="1"/>
    <col min="6376" max="6376" width="2.140625" style="15" customWidth="1"/>
    <col min="6377" max="6377" width="2.85546875" style="15" customWidth="1"/>
    <col min="6378" max="6378" width="4.28515625" style="15" customWidth="1"/>
    <col min="6379" max="6383" width="3.140625" style="15" customWidth="1"/>
    <col min="6384" max="6385" width="1.7109375" style="15" customWidth="1"/>
    <col min="6386" max="6386" width="2.42578125" style="15" customWidth="1"/>
    <col min="6387" max="6387" width="5.42578125" style="15" customWidth="1"/>
    <col min="6388" max="6388" width="4.140625" style="15" customWidth="1"/>
    <col min="6389" max="6389" width="1.7109375" style="15" customWidth="1"/>
    <col min="6390" max="6393" width="3.140625" style="15" customWidth="1"/>
    <col min="6394" max="6394" width="4.5703125" style="15" customWidth="1"/>
    <col min="6395" max="6397" width="2.85546875" style="15" customWidth="1"/>
    <col min="6398" max="6398" width="3.140625" style="15" customWidth="1"/>
    <col min="6399" max="6399" width="2.85546875" style="15" customWidth="1"/>
    <col min="6400" max="6400" width="3.5703125" style="15" customWidth="1"/>
    <col min="6401" max="6401" width="2.7109375" style="15" customWidth="1"/>
    <col min="6402" max="6402" width="3.7109375" style="15" customWidth="1"/>
    <col min="6403" max="6403" width="5.7109375" style="15" customWidth="1"/>
    <col min="6404" max="6404" width="4.7109375" style="15" customWidth="1"/>
    <col min="6405" max="6629" width="9.140625" style="15"/>
    <col min="6630" max="6630" width="3.7109375" style="15" customWidth="1"/>
    <col min="6631" max="6631" width="5.5703125" style="15" customWidth="1"/>
    <col min="6632" max="6632" width="2.140625" style="15" customWidth="1"/>
    <col min="6633" max="6633" width="2.85546875" style="15" customWidth="1"/>
    <col min="6634" max="6634" width="4.28515625" style="15" customWidth="1"/>
    <col min="6635" max="6639" width="3.140625" style="15" customWidth="1"/>
    <col min="6640" max="6641" width="1.7109375" style="15" customWidth="1"/>
    <col min="6642" max="6642" width="2.42578125" style="15" customWidth="1"/>
    <col min="6643" max="6643" width="5.42578125" style="15" customWidth="1"/>
    <col min="6644" max="6644" width="4.140625" style="15" customWidth="1"/>
    <col min="6645" max="6645" width="1.7109375" style="15" customWidth="1"/>
    <col min="6646" max="6649" width="3.140625" style="15" customWidth="1"/>
    <col min="6650" max="6650" width="4.5703125" style="15" customWidth="1"/>
    <col min="6651" max="6653" width="2.85546875" style="15" customWidth="1"/>
    <col min="6654" max="6654" width="3.140625" style="15" customWidth="1"/>
    <col min="6655" max="6655" width="2.85546875" style="15" customWidth="1"/>
    <col min="6656" max="6656" width="3.5703125" style="15" customWidth="1"/>
    <col min="6657" max="6657" width="2.7109375" style="15" customWidth="1"/>
    <col min="6658" max="6658" width="3.7109375" style="15" customWidth="1"/>
    <col min="6659" max="6659" width="5.7109375" style="15" customWidth="1"/>
    <col min="6660" max="6660" width="4.7109375" style="15" customWidth="1"/>
    <col min="6661" max="6885" width="9.140625" style="15"/>
    <col min="6886" max="6886" width="3.7109375" style="15" customWidth="1"/>
    <col min="6887" max="6887" width="5.5703125" style="15" customWidth="1"/>
    <col min="6888" max="6888" width="2.140625" style="15" customWidth="1"/>
    <col min="6889" max="6889" width="2.85546875" style="15" customWidth="1"/>
    <col min="6890" max="6890" width="4.28515625" style="15" customWidth="1"/>
    <col min="6891" max="6895" width="3.140625" style="15" customWidth="1"/>
    <col min="6896" max="6897" width="1.7109375" style="15" customWidth="1"/>
    <col min="6898" max="6898" width="2.42578125" style="15" customWidth="1"/>
    <col min="6899" max="6899" width="5.42578125" style="15" customWidth="1"/>
    <col min="6900" max="6900" width="4.140625" style="15" customWidth="1"/>
    <col min="6901" max="6901" width="1.7109375" style="15" customWidth="1"/>
    <col min="6902" max="6905" width="3.140625" style="15" customWidth="1"/>
    <col min="6906" max="6906" width="4.5703125" style="15" customWidth="1"/>
    <col min="6907" max="6909" width="2.85546875" style="15" customWidth="1"/>
    <col min="6910" max="6910" width="3.140625" style="15" customWidth="1"/>
    <col min="6911" max="6911" width="2.85546875" style="15" customWidth="1"/>
    <col min="6912" max="6912" width="3.5703125" style="15" customWidth="1"/>
    <col min="6913" max="6913" width="2.7109375" style="15" customWidth="1"/>
    <col min="6914" max="6914" width="3.7109375" style="15" customWidth="1"/>
    <col min="6915" max="6915" width="5.7109375" style="15" customWidth="1"/>
    <col min="6916" max="6916" width="4.7109375" style="15" customWidth="1"/>
    <col min="6917" max="7141" width="9.140625" style="15"/>
    <col min="7142" max="7142" width="3.7109375" style="15" customWidth="1"/>
    <col min="7143" max="7143" width="5.5703125" style="15" customWidth="1"/>
    <col min="7144" max="7144" width="2.140625" style="15" customWidth="1"/>
    <col min="7145" max="7145" width="2.85546875" style="15" customWidth="1"/>
    <col min="7146" max="7146" width="4.28515625" style="15" customWidth="1"/>
    <col min="7147" max="7151" width="3.140625" style="15" customWidth="1"/>
    <col min="7152" max="7153" width="1.7109375" style="15" customWidth="1"/>
    <col min="7154" max="7154" width="2.42578125" style="15" customWidth="1"/>
    <col min="7155" max="7155" width="5.42578125" style="15" customWidth="1"/>
    <col min="7156" max="7156" width="4.140625" style="15" customWidth="1"/>
    <col min="7157" max="7157" width="1.7109375" style="15" customWidth="1"/>
    <col min="7158" max="7161" width="3.140625" style="15" customWidth="1"/>
    <col min="7162" max="7162" width="4.5703125" style="15" customWidth="1"/>
    <col min="7163" max="7165" width="2.85546875" style="15" customWidth="1"/>
    <col min="7166" max="7166" width="3.140625" style="15" customWidth="1"/>
    <col min="7167" max="7167" width="2.85546875" style="15" customWidth="1"/>
    <col min="7168" max="7168" width="3.5703125" style="15" customWidth="1"/>
    <col min="7169" max="7169" width="2.7109375" style="15" customWidth="1"/>
    <col min="7170" max="7170" width="3.7109375" style="15" customWidth="1"/>
    <col min="7171" max="7171" width="5.7109375" style="15" customWidth="1"/>
    <col min="7172" max="7172" width="4.7109375" style="15" customWidth="1"/>
    <col min="7173" max="7397" width="9.140625" style="15"/>
    <col min="7398" max="7398" width="3.7109375" style="15" customWidth="1"/>
    <col min="7399" max="7399" width="5.5703125" style="15" customWidth="1"/>
    <col min="7400" max="7400" width="2.140625" style="15" customWidth="1"/>
    <col min="7401" max="7401" width="2.85546875" style="15" customWidth="1"/>
    <col min="7402" max="7402" width="4.28515625" style="15" customWidth="1"/>
    <col min="7403" max="7407" width="3.140625" style="15" customWidth="1"/>
    <col min="7408" max="7409" width="1.7109375" style="15" customWidth="1"/>
    <col min="7410" max="7410" width="2.42578125" style="15" customWidth="1"/>
    <col min="7411" max="7411" width="5.42578125" style="15" customWidth="1"/>
    <col min="7412" max="7412" width="4.140625" style="15" customWidth="1"/>
    <col min="7413" max="7413" width="1.7109375" style="15" customWidth="1"/>
    <col min="7414" max="7417" width="3.140625" style="15" customWidth="1"/>
    <col min="7418" max="7418" width="4.5703125" style="15" customWidth="1"/>
    <col min="7419" max="7421" width="2.85546875" style="15" customWidth="1"/>
    <col min="7422" max="7422" width="3.140625" style="15" customWidth="1"/>
    <col min="7423" max="7423" width="2.85546875" style="15" customWidth="1"/>
    <col min="7424" max="7424" width="3.5703125" style="15" customWidth="1"/>
    <col min="7425" max="7425" width="2.7109375" style="15" customWidth="1"/>
    <col min="7426" max="7426" width="3.7109375" style="15" customWidth="1"/>
    <col min="7427" max="7427" width="5.7109375" style="15" customWidth="1"/>
    <col min="7428" max="7428" width="4.7109375" style="15" customWidth="1"/>
    <col min="7429" max="7653" width="9.140625" style="15"/>
    <col min="7654" max="7654" width="3.7109375" style="15" customWidth="1"/>
    <col min="7655" max="7655" width="5.5703125" style="15" customWidth="1"/>
    <col min="7656" max="7656" width="2.140625" style="15" customWidth="1"/>
    <col min="7657" max="7657" width="2.85546875" style="15" customWidth="1"/>
    <col min="7658" max="7658" width="4.28515625" style="15" customWidth="1"/>
    <col min="7659" max="7663" width="3.140625" style="15" customWidth="1"/>
    <col min="7664" max="7665" width="1.7109375" style="15" customWidth="1"/>
    <col min="7666" max="7666" width="2.42578125" style="15" customWidth="1"/>
    <col min="7667" max="7667" width="5.42578125" style="15" customWidth="1"/>
    <col min="7668" max="7668" width="4.140625" style="15" customWidth="1"/>
    <col min="7669" max="7669" width="1.7109375" style="15" customWidth="1"/>
    <col min="7670" max="7673" width="3.140625" style="15" customWidth="1"/>
    <col min="7674" max="7674" width="4.5703125" style="15" customWidth="1"/>
    <col min="7675" max="7677" width="2.85546875" style="15" customWidth="1"/>
    <col min="7678" max="7678" width="3.140625" style="15" customWidth="1"/>
    <col min="7679" max="7679" width="2.85546875" style="15" customWidth="1"/>
    <col min="7680" max="7680" width="3.5703125" style="15" customWidth="1"/>
    <col min="7681" max="7681" width="2.7109375" style="15" customWidth="1"/>
    <col min="7682" max="7682" width="3.7109375" style="15" customWidth="1"/>
    <col min="7683" max="7683" width="5.7109375" style="15" customWidth="1"/>
    <col min="7684" max="7684" width="4.7109375" style="15" customWidth="1"/>
    <col min="7685" max="7909" width="9.140625" style="15"/>
    <col min="7910" max="7910" width="3.7109375" style="15" customWidth="1"/>
    <col min="7911" max="7911" width="5.5703125" style="15" customWidth="1"/>
    <col min="7912" max="7912" width="2.140625" style="15" customWidth="1"/>
    <col min="7913" max="7913" width="2.85546875" style="15" customWidth="1"/>
    <col min="7914" max="7914" width="4.28515625" style="15" customWidth="1"/>
    <col min="7915" max="7919" width="3.140625" style="15" customWidth="1"/>
    <col min="7920" max="7921" width="1.7109375" style="15" customWidth="1"/>
    <col min="7922" max="7922" width="2.42578125" style="15" customWidth="1"/>
    <col min="7923" max="7923" width="5.42578125" style="15" customWidth="1"/>
    <col min="7924" max="7924" width="4.140625" style="15" customWidth="1"/>
    <col min="7925" max="7925" width="1.7109375" style="15" customWidth="1"/>
    <col min="7926" max="7929" width="3.140625" style="15" customWidth="1"/>
    <col min="7930" max="7930" width="4.5703125" style="15" customWidth="1"/>
    <col min="7931" max="7933" width="2.85546875" style="15" customWidth="1"/>
    <col min="7934" max="7934" width="3.140625" style="15" customWidth="1"/>
    <col min="7935" max="7935" width="2.85546875" style="15" customWidth="1"/>
    <col min="7936" max="7936" width="3.5703125" style="15" customWidth="1"/>
    <col min="7937" max="7937" width="2.7109375" style="15" customWidth="1"/>
    <col min="7938" max="7938" width="3.7109375" style="15" customWidth="1"/>
    <col min="7939" max="7939" width="5.7109375" style="15" customWidth="1"/>
    <col min="7940" max="7940" width="4.7109375" style="15" customWidth="1"/>
    <col min="7941" max="8165" width="9.140625" style="15"/>
    <col min="8166" max="8166" width="3.7109375" style="15" customWidth="1"/>
    <col min="8167" max="8167" width="5.5703125" style="15" customWidth="1"/>
    <col min="8168" max="8168" width="2.140625" style="15" customWidth="1"/>
    <col min="8169" max="8169" width="2.85546875" style="15" customWidth="1"/>
    <col min="8170" max="8170" width="4.28515625" style="15" customWidth="1"/>
    <col min="8171" max="8175" width="3.140625" style="15" customWidth="1"/>
    <col min="8176" max="8177" width="1.7109375" style="15" customWidth="1"/>
    <col min="8178" max="8178" width="2.42578125" style="15" customWidth="1"/>
    <col min="8179" max="8179" width="5.42578125" style="15" customWidth="1"/>
    <col min="8180" max="8180" width="4.140625" style="15" customWidth="1"/>
    <col min="8181" max="8181" width="1.7109375" style="15" customWidth="1"/>
    <col min="8182" max="8185" width="3.140625" style="15" customWidth="1"/>
    <col min="8186" max="8186" width="4.5703125" style="15" customWidth="1"/>
    <col min="8187" max="8189" width="2.85546875" style="15" customWidth="1"/>
    <col min="8190" max="8190" width="3.140625" style="15" customWidth="1"/>
    <col min="8191" max="8191" width="2.85546875" style="15" customWidth="1"/>
    <col min="8192" max="8192" width="3.5703125" style="15" customWidth="1"/>
    <col min="8193" max="8193" width="2.7109375" style="15" customWidth="1"/>
    <col min="8194" max="8194" width="3.7109375" style="15" customWidth="1"/>
    <col min="8195" max="8195" width="5.7109375" style="15" customWidth="1"/>
    <col min="8196" max="8196" width="4.7109375" style="15" customWidth="1"/>
    <col min="8197" max="8421" width="9.140625" style="15"/>
    <col min="8422" max="8422" width="3.7109375" style="15" customWidth="1"/>
    <col min="8423" max="8423" width="5.5703125" style="15" customWidth="1"/>
    <col min="8424" max="8424" width="2.140625" style="15" customWidth="1"/>
    <col min="8425" max="8425" width="2.85546875" style="15" customWidth="1"/>
    <col min="8426" max="8426" width="4.28515625" style="15" customWidth="1"/>
    <col min="8427" max="8431" width="3.140625" style="15" customWidth="1"/>
    <col min="8432" max="8433" width="1.7109375" style="15" customWidth="1"/>
    <col min="8434" max="8434" width="2.42578125" style="15" customWidth="1"/>
    <col min="8435" max="8435" width="5.42578125" style="15" customWidth="1"/>
    <col min="8436" max="8436" width="4.140625" style="15" customWidth="1"/>
    <col min="8437" max="8437" width="1.7109375" style="15" customWidth="1"/>
    <col min="8438" max="8441" width="3.140625" style="15" customWidth="1"/>
    <col min="8442" max="8442" width="4.5703125" style="15" customWidth="1"/>
    <col min="8443" max="8445" width="2.85546875" style="15" customWidth="1"/>
    <col min="8446" max="8446" width="3.140625" style="15" customWidth="1"/>
    <col min="8447" max="8447" width="2.85546875" style="15" customWidth="1"/>
    <col min="8448" max="8448" width="3.5703125" style="15" customWidth="1"/>
    <col min="8449" max="8449" width="2.7109375" style="15" customWidth="1"/>
    <col min="8450" max="8450" width="3.7109375" style="15" customWidth="1"/>
    <col min="8451" max="8451" width="5.7109375" style="15" customWidth="1"/>
    <col min="8452" max="8452" width="4.7109375" style="15" customWidth="1"/>
    <col min="8453" max="8677" width="9.140625" style="15"/>
    <col min="8678" max="8678" width="3.7109375" style="15" customWidth="1"/>
    <col min="8679" max="8679" width="5.5703125" style="15" customWidth="1"/>
    <col min="8680" max="8680" width="2.140625" style="15" customWidth="1"/>
    <col min="8681" max="8681" width="2.85546875" style="15" customWidth="1"/>
    <col min="8682" max="8682" width="4.28515625" style="15" customWidth="1"/>
    <col min="8683" max="8687" width="3.140625" style="15" customWidth="1"/>
    <col min="8688" max="8689" width="1.7109375" style="15" customWidth="1"/>
    <col min="8690" max="8690" width="2.42578125" style="15" customWidth="1"/>
    <col min="8691" max="8691" width="5.42578125" style="15" customWidth="1"/>
    <col min="8692" max="8692" width="4.140625" style="15" customWidth="1"/>
    <col min="8693" max="8693" width="1.7109375" style="15" customWidth="1"/>
    <col min="8694" max="8697" width="3.140625" style="15" customWidth="1"/>
    <col min="8698" max="8698" width="4.5703125" style="15" customWidth="1"/>
    <col min="8699" max="8701" width="2.85546875" style="15" customWidth="1"/>
    <col min="8702" max="8702" width="3.140625" style="15" customWidth="1"/>
    <col min="8703" max="8703" width="2.85546875" style="15" customWidth="1"/>
    <col min="8704" max="8704" width="3.5703125" style="15" customWidth="1"/>
    <col min="8705" max="8705" width="2.7109375" style="15" customWidth="1"/>
    <col min="8706" max="8706" width="3.7109375" style="15" customWidth="1"/>
    <col min="8707" max="8707" width="5.7109375" style="15" customWidth="1"/>
    <col min="8708" max="8708" width="4.7109375" style="15" customWidth="1"/>
    <col min="8709" max="8933" width="9.140625" style="15"/>
    <col min="8934" max="8934" width="3.7109375" style="15" customWidth="1"/>
    <col min="8935" max="8935" width="5.5703125" style="15" customWidth="1"/>
    <col min="8936" max="8936" width="2.140625" style="15" customWidth="1"/>
    <col min="8937" max="8937" width="2.85546875" style="15" customWidth="1"/>
    <col min="8938" max="8938" width="4.28515625" style="15" customWidth="1"/>
    <col min="8939" max="8943" width="3.140625" style="15" customWidth="1"/>
    <col min="8944" max="8945" width="1.7109375" style="15" customWidth="1"/>
    <col min="8946" max="8946" width="2.42578125" style="15" customWidth="1"/>
    <col min="8947" max="8947" width="5.42578125" style="15" customWidth="1"/>
    <col min="8948" max="8948" width="4.140625" style="15" customWidth="1"/>
    <col min="8949" max="8949" width="1.7109375" style="15" customWidth="1"/>
    <col min="8950" max="8953" width="3.140625" style="15" customWidth="1"/>
    <col min="8954" max="8954" width="4.5703125" style="15" customWidth="1"/>
    <col min="8955" max="8957" width="2.85546875" style="15" customWidth="1"/>
    <col min="8958" max="8958" width="3.140625" style="15" customWidth="1"/>
    <col min="8959" max="8959" width="2.85546875" style="15" customWidth="1"/>
    <col min="8960" max="8960" width="3.5703125" style="15" customWidth="1"/>
    <col min="8961" max="8961" width="2.7109375" style="15" customWidth="1"/>
    <col min="8962" max="8962" width="3.7109375" style="15" customWidth="1"/>
    <col min="8963" max="8963" width="5.7109375" style="15" customWidth="1"/>
    <col min="8964" max="8964" width="4.7109375" style="15" customWidth="1"/>
    <col min="8965" max="9189" width="9.140625" style="15"/>
    <col min="9190" max="9190" width="3.7109375" style="15" customWidth="1"/>
    <col min="9191" max="9191" width="5.5703125" style="15" customWidth="1"/>
    <col min="9192" max="9192" width="2.140625" style="15" customWidth="1"/>
    <col min="9193" max="9193" width="2.85546875" style="15" customWidth="1"/>
    <col min="9194" max="9194" width="4.28515625" style="15" customWidth="1"/>
    <col min="9195" max="9199" width="3.140625" style="15" customWidth="1"/>
    <col min="9200" max="9201" width="1.7109375" style="15" customWidth="1"/>
    <col min="9202" max="9202" width="2.42578125" style="15" customWidth="1"/>
    <col min="9203" max="9203" width="5.42578125" style="15" customWidth="1"/>
    <col min="9204" max="9204" width="4.140625" style="15" customWidth="1"/>
    <col min="9205" max="9205" width="1.7109375" style="15" customWidth="1"/>
    <col min="9206" max="9209" width="3.140625" style="15" customWidth="1"/>
    <col min="9210" max="9210" width="4.5703125" style="15" customWidth="1"/>
    <col min="9211" max="9213" width="2.85546875" style="15" customWidth="1"/>
    <col min="9214" max="9214" width="3.140625" style="15" customWidth="1"/>
    <col min="9215" max="9215" width="2.85546875" style="15" customWidth="1"/>
    <col min="9216" max="9216" width="3.5703125" style="15" customWidth="1"/>
    <col min="9217" max="9217" width="2.7109375" style="15" customWidth="1"/>
    <col min="9218" max="9218" width="3.7109375" style="15" customWidth="1"/>
    <col min="9219" max="9219" width="5.7109375" style="15" customWidth="1"/>
    <col min="9220" max="9220" width="4.7109375" style="15" customWidth="1"/>
    <col min="9221" max="9445" width="9.140625" style="15"/>
    <col min="9446" max="9446" width="3.7109375" style="15" customWidth="1"/>
    <col min="9447" max="9447" width="5.5703125" style="15" customWidth="1"/>
    <col min="9448" max="9448" width="2.140625" style="15" customWidth="1"/>
    <col min="9449" max="9449" width="2.85546875" style="15" customWidth="1"/>
    <col min="9450" max="9450" width="4.28515625" style="15" customWidth="1"/>
    <col min="9451" max="9455" width="3.140625" style="15" customWidth="1"/>
    <col min="9456" max="9457" width="1.7109375" style="15" customWidth="1"/>
    <col min="9458" max="9458" width="2.42578125" style="15" customWidth="1"/>
    <col min="9459" max="9459" width="5.42578125" style="15" customWidth="1"/>
    <col min="9460" max="9460" width="4.140625" style="15" customWidth="1"/>
    <col min="9461" max="9461" width="1.7109375" style="15" customWidth="1"/>
    <col min="9462" max="9465" width="3.140625" style="15" customWidth="1"/>
    <col min="9466" max="9466" width="4.5703125" style="15" customWidth="1"/>
    <col min="9467" max="9469" width="2.85546875" style="15" customWidth="1"/>
    <col min="9470" max="9470" width="3.140625" style="15" customWidth="1"/>
    <col min="9471" max="9471" width="2.85546875" style="15" customWidth="1"/>
    <col min="9472" max="9472" width="3.5703125" style="15" customWidth="1"/>
    <col min="9473" max="9473" width="2.7109375" style="15" customWidth="1"/>
    <col min="9474" max="9474" width="3.7109375" style="15" customWidth="1"/>
    <col min="9475" max="9475" width="5.7109375" style="15" customWidth="1"/>
    <col min="9476" max="9476" width="4.7109375" style="15" customWidth="1"/>
    <col min="9477" max="9701" width="9.140625" style="15"/>
    <col min="9702" max="9702" width="3.7109375" style="15" customWidth="1"/>
    <col min="9703" max="9703" width="5.5703125" style="15" customWidth="1"/>
    <col min="9704" max="9704" width="2.140625" style="15" customWidth="1"/>
    <col min="9705" max="9705" width="2.85546875" style="15" customWidth="1"/>
    <col min="9706" max="9706" width="4.28515625" style="15" customWidth="1"/>
    <col min="9707" max="9711" width="3.140625" style="15" customWidth="1"/>
    <col min="9712" max="9713" width="1.7109375" style="15" customWidth="1"/>
    <col min="9714" max="9714" width="2.42578125" style="15" customWidth="1"/>
    <col min="9715" max="9715" width="5.42578125" style="15" customWidth="1"/>
    <col min="9716" max="9716" width="4.140625" style="15" customWidth="1"/>
    <col min="9717" max="9717" width="1.7109375" style="15" customWidth="1"/>
    <col min="9718" max="9721" width="3.140625" style="15" customWidth="1"/>
    <col min="9722" max="9722" width="4.5703125" style="15" customWidth="1"/>
    <col min="9723" max="9725" width="2.85546875" style="15" customWidth="1"/>
    <col min="9726" max="9726" width="3.140625" style="15" customWidth="1"/>
    <col min="9727" max="9727" width="2.85546875" style="15" customWidth="1"/>
    <col min="9728" max="9728" width="3.5703125" style="15" customWidth="1"/>
    <col min="9729" max="9729" width="2.7109375" style="15" customWidth="1"/>
    <col min="9730" max="9730" width="3.7109375" style="15" customWidth="1"/>
    <col min="9731" max="9731" width="5.7109375" style="15" customWidth="1"/>
    <col min="9732" max="9732" width="4.7109375" style="15" customWidth="1"/>
    <col min="9733" max="9957" width="9.140625" style="15"/>
    <col min="9958" max="9958" width="3.7109375" style="15" customWidth="1"/>
    <col min="9959" max="9959" width="5.5703125" style="15" customWidth="1"/>
    <col min="9960" max="9960" width="2.140625" style="15" customWidth="1"/>
    <col min="9961" max="9961" width="2.85546875" style="15" customWidth="1"/>
    <col min="9962" max="9962" width="4.28515625" style="15" customWidth="1"/>
    <col min="9963" max="9967" width="3.140625" style="15" customWidth="1"/>
    <col min="9968" max="9969" width="1.7109375" style="15" customWidth="1"/>
    <col min="9970" max="9970" width="2.42578125" style="15" customWidth="1"/>
    <col min="9971" max="9971" width="5.42578125" style="15" customWidth="1"/>
    <col min="9972" max="9972" width="4.140625" style="15" customWidth="1"/>
    <col min="9973" max="9973" width="1.7109375" style="15" customWidth="1"/>
    <col min="9974" max="9977" width="3.140625" style="15" customWidth="1"/>
    <col min="9978" max="9978" width="4.5703125" style="15" customWidth="1"/>
    <col min="9979" max="9981" width="2.85546875" style="15" customWidth="1"/>
    <col min="9982" max="9982" width="3.140625" style="15" customWidth="1"/>
    <col min="9983" max="9983" width="2.85546875" style="15" customWidth="1"/>
    <col min="9984" max="9984" width="3.5703125" style="15" customWidth="1"/>
    <col min="9985" max="9985" width="2.7109375" style="15" customWidth="1"/>
    <col min="9986" max="9986" width="3.7109375" style="15" customWidth="1"/>
    <col min="9987" max="9987" width="5.7109375" style="15" customWidth="1"/>
    <col min="9988" max="9988" width="4.7109375" style="15" customWidth="1"/>
    <col min="9989" max="10213" width="9.140625" style="15"/>
    <col min="10214" max="10214" width="3.7109375" style="15" customWidth="1"/>
    <col min="10215" max="10215" width="5.5703125" style="15" customWidth="1"/>
    <col min="10216" max="10216" width="2.140625" style="15" customWidth="1"/>
    <col min="10217" max="10217" width="2.85546875" style="15" customWidth="1"/>
    <col min="10218" max="10218" width="4.28515625" style="15" customWidth="1"/>
    <col min="10219" max="10223" width="3.140625" style="15" customWidth="1"/>
    <col min="10224" max="10225" width="1.7109375" style="15" customWidth="1"/>
    <col min="10226" max="10226" width="2.42578125" style="15" customWidth="1"/>
    <col min="10227" max="10227" width="5.42578125" style="15" customWidth="1"/>
    <col min="10228" max="10228" width="4.140625" style="15" customWidth="1"/>
    <col min="10229" max="10229" width="1.7109375" style="15" customWidth="1"/>
    <col min="10230" max="10233" width="3.140625" style="15" customWidth="1"/>
    <col min="10234" max="10234" width="4.5703125" style="15" customWidth="1"/>
    <col min="10235" max="10237" width="2.85546875" style="15" customWidth="1"/>
    <col min="10238" max="10238" width="3.140625" style="15" customWidth="1"/>
    <col min="10239" max="10239" width="2.85546875" style="15" customWidth="1"/>
    <col min="10240" max="10240" width="3.5703125" style="15" customWidth="1"/>
    <col min="10241" max="10241" width="2.7109375" style="15" customWidth="1"/>
    <col min="10242" max="10242" width="3.7109375" style="15" customWidth="1"/>
    <col min="10243" max="10243" width="5.7109375" style="15" customWidth="1"/>
    <col min="10244" max="10244" width="4.7109375" style="15" customWidth="1"/>
    <col min="10245" max="10469" width="9.140625" style="15"/>
    <col min="10470" max="10470" width="3.7109375" style="15" customWidth="1"/>
    <col min="10471" max="10471" width="5.5703125" style="15" customWidth="1"/>
    <col min="10472" max="10472" width="2.140625" style="15" customWidth="1"/>
    <col min="10473" max="10473" width="2.85546875" style="15" customWidth="1"/>
    <col min="10474" max="10474" width="4.28515625" style="15" customWidth="1"/>
    <col min="10475" max="10479" width="3.140625" style="15" customWidth="1"/>
    <col min="10480" max="10481" width="1.7109375" style="15" customWidth="1"/>
    <col min="10482" max="10482" width="2.42578125" style="15" customWidth="1"/>
    <col min="10483" max="10483" width="5.42578125" style="15" customWidth="1"/>
    <col min="10484" max="10484" width="4.140625" style="15" customWidth="1"/>
    <col min="10485" max="10485" width="1.7109375" style="15" customWidth="1"/>
    <col min="10486" max="10489" width="3.140625" style="15" customWidth="1"/>
    <col min="10490" max="10490" width="4.5703125" style="15" customWidth="1"/>
    <col min="10491" max="10493" width="2.85546875" style="15" customWidth="1"/>
    <col min="10494" max="10494" width="3.140625" style="15" customWidth="1"/>
    <col min="10495" max="10495" width="2.85546875" style="15" customWidth="1"/>
    <col min="10496" max="10496" width="3.5703125" style="15" customWidth="1"/>
    <col min="10497" max="10497" width="2.7109375" style="15" customWidth="1"/>
    <col min="10498" max="10498" width="3.7109375" style="15" customWidth="1"/>
    <col min="10499" max="10499" width="5.7109375" style="15" customWidth="1"/>
    <col min="10500" max="10500" width="4.7109375" style="15" customWidth="1"/>
    <col min="10501" max="10725" width="9.140625" style="15"/>
    <col min="10726" max="10726" width="3.7109375" style="15" customWidth="1"/>
    <col min="10727" max="10727" width="5.5703125" style="15" customWidth="1"/>
    <col min="10728" max="10728" width="2.140625" style="15" customWidth="1"/>
    <col min="10729" max="10729" width="2.85546875" style="15" customWidth="1"/>
    <col min="10730" max="10730" width="4.28515625" style="15" customWidth="1"/>
    <col min="10731" max="10735" width="3.140625" style="15" customWidth="1"/>
    <col min="10736" max="10737" width="1.7109375" style="15" customWidth="1"/>
    <col min="10738" max="10738" width="2.42578125" style="15" customWidth="1"/>
    <col min="10739" max="10739" width="5.42578125" style="15" customWidth="1"/>
    <col min="10740" max="10740" width="4.140625" style="15" customWidth="1"/>
    <col min="10741" max="10741" width="1.7109375" style="15" customWidth="1"/>
    <col min="10742" max="10745" width="3.140625" style="15" customWidth="1"/>
    <col min="10746" max="10746" width="4.5703125" style="15" customWidth="1"/>
    <col min="10747" max="10749" width="2.85546875" style="15" customWidth="1"/>
    <col min="10750" max="10750" width="3.140625" style="15" customWidth="1"/>
    <col min="10751" max="10751" width="2.85546875" style="15" customWidth="1"/>
    <col min="10752" max="10752" width="3.5703125" style="15" customWidth="1"/>
    <col min="10753" max="10753" width="2.7109375" style="15" customWidth="1"/>
    <col min="10754" max="10754" width="3.7109375" style="15" customWidth="1"/>
    <col min="10755" max="10755" width="5.7109375" style="15" customWidth="1"/>
    <col min="10756" max="10756" width="4.7109375" style="15" customWidth="1"/>
    <col min="10757" max="10981" width="9.140625" style="15"/>
    <col min="10982" max="10982" width="3.7109375" style="15" customWidth="1"/>
    <col min="10983" max="10983" width="5.5703125" style="15" customWidth="1"/>
    <col min="10984" max="10984" width="2.140625" style="15" customWidth="1"/>
    <col min="10985" max="10985" width="2.85546875" style="15" customWidth="1"/>
    <col min="10986" max="10986" width="4.28515625" style="15" customWidth="1"/>
    <col min="10987" max="10991" width="3.140625" style="15" customWidth="1"/>
    <col min="10992" max="10993" width="1.7109375" style="15" customWidth="1"/>
    <col min="10994" max="10994" width="2.42578125" style="15" customWidth="1"/>
    <col min="10995" max="10995" width="5.42578125" style="15" customWidth="1"/>
    <col min="10996" max="10996" width="4.140625" style="15" customWidth="1"/>
    <col min="10997" max="10997" width="1.7109375" style="15" customWidth="1"/>
    <col min="10998" max="11001" width="3.140625" style="15" customWidth="1"/>
    <col min="11002" max="11002" width="4.5703125" style="15" customWidth="1"/>
    <col min="11003" max="11005" width="2.85546875" style="15" customWidth="1"/>
    <col min="11006" max="11006" width="3.140625" style="15" customWidth="1"/>
    <col min="11007" max="11007" width="2.85546875" style="15" customWidth="1"/>
    <col min="11008" max="11008" width="3.5703125" style="15" customWidth="1"/>
    <col min="11009" max="11009" width="2.7109375" style="15" customWidth="1"/>
    <col min="11010" max="11010" width="3.7109375" style="15" customWidth="1"/>
    <col min="11011" max="11011" width="5.7109375" style="15" customWidth="1"/>
    <col min="11012" max="11012" width="4.7109375" style="15" customWidth="1"/>
    <col min="11013" max="11237" width="9.140625" style="15"/>
    <col min="11238" max="11238" width="3.7109375" style="15" customWidth="1"/>
    <col min="11239" max="11239" width="5.5703125" style="15" customWidth="1"/>
    <col min="11240" max="11240" width="2.140625" style="15" customWidth="1"/>
    <col min="11241" max="11241" width="2.85546875" style="15" customWidth="1"/>
    <col min="11242" max="11242" width="4.28515625" style="15" customWidth="1"/>
    <col min="11243" max="11247" width="3.140625" style="15" customWidth="1"/>
    <col min="11248" max="11249" width="1.7109375" style="15" customWidth="1"/>
    <col min="11250" max="11250" width="2.42578125" style="15" customWidth="1"/>
    <col min="11251" max="11251" width="5.42578125" style="15" customWidth="1"/>
    <col min="11252" max="11252" width="4.140625" style="15" customWidth="1"/>
    <col min="11253" max="11253" width="1.7109375" style="15" customWidth="1"/>
    <col min="11254" max="11257" width="3.140625" style="15" customWidth="1"/>
    <col min="11258" max="11258" width="4.5703125" style="15" customWidth="1"/>
    <col min="11259" max="11261" width="2.85546875" style="15" customWidth="1"/>
    <col min="11262" max="11262" width="3.140625" style="15" customWidth="1"/>
    <col min="11263" max="11263" width="2.85546875" style="15" customWidth="1"/>
    <col min="11264" max="11264" width="3.5703125" style="15" customWidth="1"/>
    <col min="11265" max="11265" width="2.7109375" style="15" customWidth="1"/>
    <col min="11266" max="11266" width="3.7109375" style="15" customWidth="1"/>
    <col min="11267" max="11267" width="5.7109375" style="15" customWidth="1"/>
    <col min="11268" max="11268" width="4.7109375" style="15" customWidth="1"/>
    <col min="11269" max="11493" width="9.140625" style="15"/>
    <col min="11494" max="11494" width="3.7109375" style="15" customWidth="1"/>
    <col min="11495" max="11495" width="5.5703125" style="15" customWidth="1"/>
    <col min="11496" max="11496" width="2.140625" style="15" customWidth="1"/>
    <col min="11497" max="11497" width="2.85546875" style="15" customWidth="1"/>
    <col min="11498" max="11498" width="4.28515625" style="15" customWidth="1"/>
    <col min="11499" max="11503" width="3.140625" style="15" customWidth="1"/>
    <col min="11504" max="11505" width="1.7109375" style="15" customWidth="1"/>
    <col min="11506" max="11506" width="2.42578125" style="15" customWidth="1"/>
    <col min="11507" max="11507" width="5.42578125" style="15" customWidth="1"/>
    <col min="11508" max="11508" width="4.140625" style="15" customWidth="1"/>
    <col min="11509" max="11509" width="1.7109375" style="15" customWidth="1"/>
    <col min="11510" max="11513" width="3.140625" style="15" customWidth="1"/>
    <col min="11514" max="11514" width="4.5703125" style="15" customWidth="1"/>
    <col min="11515" max="11517" width="2.85546875" style="15" customWidth="1"/>
    <col min="11518" max="11518" width="3.140625" style="15" customWidth="1"/>
    <col min="11519" max="11519" width="2.85546875" style="15" customWidth="1"/>
    <col min="11520" max="11520" width="3.5703125" style="15" customWidth="1"/>
    <col min="11521" max="11521" width="2.7109375" style="15" customWidth="1"/>
    <col min="11522" max="11522" width="3.7109375" style="15" customWidth="1"/>
    <col min="11523" max="11523" width="5.7109375" style="15" customWidth="1"/>
    <col min="11524" max="11524" width="4.7109375" style="15" customWidth="1"/>
    <col min="11525" max="11749" width="9.140625" style="15"/>
    <col min="11750" max="11750" width="3.7109375" style="15" customWidth="1"/>
    <col min="11751" max="11751" width="5.5703125" style="15" customWidth="1"/>
    <col min="11752" max="11752" width="2.140625" style="15" customWidth="1"/>
    <col min="11753" max="11753" width="2.85546875" style="15" customWidth="1"/>
    <col min="11754" max="11754" width="4.28515625" style="15" customWidth="1"/>
    <col min="11755" max="11759" width="3.140625" style="15" customWidth="1"/>
    <col min="11760" max="11761" width="1.7109375" style="15" customWidth="1"/>
    <col min="11762" max="11762" width="2.42578125" style="15" customWidth="1"/>
    <col min="11763" max="11763" width="5.42578125" style="15" customWidth="1"/>
    <col min="11764" max="11764" width="4.140625" style="15" customWidth="1"/>
    <col min="11765" max="11765" width="1.7109375" style="15" customWidth="1"/>
    <col min="11766" max="11769" width="3.140625" style="15" customWidth="1"/>
    <col min="11770" max="11770" width="4.5703125" style="15" customWidth="1"/>
    <col min="11771" max="11773" width="2.85546875" style="15" customWidth="1"/>
    <col min="11774" max="11774" width="3.140625" style="15" customWidth="1"/>
    <col min="11775" max="11775" width="2.85546875" style="15" customWidth="1"/>
    <col min="11776" max="11776" width="3.5703125" style="15" customWidth="1"/>
    <col min="11777" max="11777" width="2.7109375" style="15" customWidth="1"/>
    <col min="11778" max="11778" width="3.7109375" style="15" customWidth="1"/>
    <col min="11779" max="11779" width="5.7109375" style="15" customWidth="1"/>
    <col min="11780" max="11780" width="4.7109375" style="15" customWidth="1"/>
    <col min="11781" max="12005" width="9.140625" style="15"/>
    <col min="12006" max="12006" width="3.7109375" style="15" customWidth="1"/>
    <col min="12007" max="12007" width="5.5703125" style="15" customWidth="1"/>
    <col min="12008" max="12008" width="2.140625" style="15" customWidth="1"/>
    <col min="12009" max="12009" width="2.85546875" style="15" customWidth="1"/>
    <col min="12010" max="12010" width="4.28515625" style="15" customWidth="1"/>
    <col min="12011" max="12015" width="3.140625" style="15" customWidth="1"/>
    <col min="12016" max="12017" width="1.7109375" style="15" customWidth="1"/>
    <col min="12018" max="12018" width="2.42578125" style="15" customWidth="1"/>
    <col min="12019" max="12019" width="5.42578125" style="15" customWidth="1"/>
    <col min="12020" max="12020" width="4.140625" style="15" customWidth="1"/>
    <col min="12021" max="12021" width="1.7109375" style="15" customWidth="1"/>
    <col min="12022" max="12025" width="3.140625" style="15" customWidth="1"/>
    <col min="12026" max="12026" width="4.5703125" style="15" customWidth="1"/>
    <col min="12027" max="12029" width="2.85546875" style="15" customWidth="1"/>
    <col min="12030" max="12030" width="3.140625" style="15" customWidth="1"/>
    <col min="12031" max="12031" width="2.85546875" style="15" customWidth="1"/>
    <col min="12032" max="12032" width="3.5703125" style="15" customWidth="1"/>
    <col min="12033" max="12033" width="2.7109375" style="15" customWidth="1"/>
    <col min="12034" max="12034" width="3.7109375" style="15" customWidth="1"/>
    <col min="12035" max="12035" width="5.7109375" style="15" customWidth="1"/>
    <col min="12036" max="12036" width="4.7109375" style="15" customWidth="1"/>
    <col min="12037" max="12261" width="9.140625" style="15"/>
    <col min="12262" max="12262" width="3.7109375" style="15" customWidth="1"/>
    <col min="12263" max="12263" width="5.5703125" style="15" customWidth="1"/>
    <col min="12264" max="12264" width="2.140625" style="15" customWidth="1"/>
    <col min="12265" max="12265" width="2.85546875" style="15" customWidth="1"/>
    <col min="12266" max="12266" width="4.28515625" style="15" customWidth="1"/>
    <col min="12267" max="12271" width="3.140625" style="15" customWidth="1"/>
    <col min="12272" max="12273" width="1.7109375" style="15" customWidth="1"/>
    <col min="12274" max="12274" width="2.42578125" style="15" customWidth="1"/>
    <col min="12275" max="12275" width="5.42578125" style="15" customWidth="1"/>
    <col min="12276" max="12276" width="4.140625" style="15" customWidth="1"/>
    <col min="12277" max="12277" width="1.7109375" style="15" customWidth="1"/>
    <col min="12278" max="12281" width="3.140625" style="15" customWidth="1"/>
    <col min="12282" max="12282" width="4.5703125" style="15" customWidth="1"/>
    <col min="12283" max="12285" width="2.85546875" style="15" customWidth="1"/>
    <col min="12286" max="12286" width="3.140625" style="15" customWidth="1"/>
    <col min="12287" max="12287" width="2.85546875" style="15" customWidth="1"/>
    <col min="12288" max="12288" width="3.5703125" style="15" customWidth="1"/>
    <col min="12289" max="12289" width="2.7109375" style="15" customWidth="1"/>
    <col min="12290" max="12290" width="3.7109375" style="15" customWidth="1"/>
    <col min="12291" max="12291" width="5.7109375" style="15" customWidth="1"/>
    <col min="12292" max="12292" width="4.7109375" style="15" customWidth="1"/>
    <col min="12293" max="12517" width="9.140625" style="15"/>
    <col min="12518" max="12518" width="3.7109375" style="15" customWidth="1"/>
    <col min="12519" max="12519" width="5.5703125" style="15" customWidth="1"/>
    <col min="12520" max="12520" width="2.140625" style="15" customWidth="1"/>
    <col min="12521" max="12521" width="2.85546875" style="15" customWidth="1"/>
    <col min="12522" max="12522" width="4.28515625" style="15" customWidth="1"/>
    <col min="12523" max="12527" width="3.140625" style="15" customWidth="1"/>
    <col min="12528" max="12529" width="1.7109375" style="15" customWidth="1"/>
    <col min="12530" max="12530" width="2.42578125" style="15" customWidth="1"/>
    <col min="12531" max="12531" width="5.42578125" style="15" customWidth="1"/>
    <col min="12532" max="12532" width="4.140625" style="15" customWidth="1"/>
    <col min="12533" max="12533" width="1.7109375" style="15" customWidth="1"/>
    <col min="12534" max="12537" width="3.140625" style="15" customWidth="1"/>
    <col min="12538" max="12538" width="4.5703125" style="15" customWidth="1"/>
    <col min="12539" max="12541" width="2.85546875" style="15" customWidth="1"/>
    <col min="12542" max="12542" width="3.140625" style="15" customWidth="1"/>
    <col min="12543" max="12543" width="2.85546875" style="15" customWidth="1"/>
    <col min="12544" max="12544" width="3.5703125" style="15" customWidth="1"/>
    <col min="12545" max="12545" width="2.7109375" style="15" customWidth="1"/>
    <col min="12546" max="12546" width="3.7109375" style="15" customWidth="1"/>
    <col min="12547" max="12547" width="5.7109375" style="15" customWidth="1"/>
    <col min="12548" max="12548" width="4.7109375" style="15" customWidth="1"/>
    <col min="12549" max="12773" width="9.140625" style="15"/>
    <col min="12774" max="12774" width="3.7109375" style="15" customWidth="1"/>
    <col min="12775" max="12775" width="5.5703125" style="15" customWidth="1"/>
    <col min="12776" max="12776" width="2.140625" style="15" customWidth="1"/>
    <col min="12777" max="12777" width="2.85546875" style="15" customWidth="1"/>
    <col min="12778" max="12778" width="4.28515625" style="15" customWidth="1"/>
    <col min="12779" max="12783" width="3.140625" style="15" customWidth="1"/>
    <col min="12784" max="12785" width="1.7109375" style="15" customWidth="1"/>
    <col min="12786" max="12786" width="2.42578125" style="15" customWidth="1"/>
    <col min="12787" max="12787" width="5.42578125" style="15" customWidth="1"/>
    <col min="12788" max="12788" width="4.140625" style="15" customWidth="1"/>
    <col min="12789" max="12789" width="1.7109375" style="15" customWidth="1"/>
    <col min="12790" max="12793" width="3.140625" style="15" customWidth="1"/>
    <col min="12794" max="12794" width="4.5703125" style="15" customWidth="1"/>
    <col min="12795" max="12797" width="2.85546875" style="15" customWidth="1"/>
    <col min="12798" max="12798" width="3.140625" style="15" customWidth="1"/>
    <col min="12799" max="12799" width="2.85546875" style="15" customWidth="1"/>
    <col min="12800" max="12800" width="3.5703125" style="15" customWidth="1"/>
    <col min="12801" max="12801" width="2.7109375" style="15" customWidth="1"/>
    <col min="12802" max="12802" width="3.7109375" style="15" customWidth="1"/>
    <col min="12803" max="12803" width="5.7109375" style="15" customWidth="1"/>
    <col min="12804" max="12804" width="4.7109375" style="15" customWidth="1"/>
    <col min="12805" max="13029" width="9.140625" style="15"/>
    <col min="13030" max="13030" width="3.7109375" style="15" customWidth="1"/>
    <col min="13031" max="13031" width="5.5703125" style="15" customWidth="1"/>
    <col min="13032" max="13032" width="2.140625" style="15" customWidth="1"/>
    <col min="13033" max="13033" width="2.85546875" style="15" customWidth="1"/>
    <col min="13034" max="13034" width="4.28515625" style="15" customWidth="1"/>
    <col min="13035" max="13039" width="3.140625" style="15" customWidth="1"/>
    <col min="13040" max="13041" width="1.7109375" style="15" customWidth="1"/>
    <col min="13042" max="13042" width="2.42578125" style="15" customWidth="1"/>
    <col min="13043" max="13043" width="5.42578125" style="15" customWidth="1"/>
    <col min="13044" max="13044" width="4.140625" style="15" customWidth="1"/>
    <col min="13045" max="13045" width="1.7109375" style="15" customWidth="1"/>
    <col min="13046" max="13049" width="3.140625" style="15" customWidth="1"/>
    <col min="13050" max="13050" width="4.5703125" style="15" customWidth="1"/>
    <col min="13051" max="13053" width="2.85546875" style="15" customWidth="1"/>
    <col min="13054" max="13054" width="3.140625" style="15" customWidth="1"/>
    <col min="13055" max="13055" width="2.85546875" style="15" customWidth="1"/>
    <col min="13056" max="13056" width="3.5703125" style="15" customWidth="1"/>
    <col min="13057" max="13057" width="2.7109375" style="15" customWidth="1"/>
    <col min="13058" max="13058" width="3.7109375" style="15" customWidth="1"/>
    <col min="13059" max="13059" width="5.7109375" style="15" customWidth="1"/>
    <col min="13060" max="13060" width="4.7109375" style="15" customWidth="1"/>
    <col min="13061" max="13285" width="9.140625" style="15"/>
    <col min="13286" max="13286" width="3.7109375" style="15" customWidth="1"/>
    <col min="13287" max="13287" width="5.5703125" style="15" customWidth="1"/>
    <col min="13288" max="13288" width="2.140625" style="15" customWidth="1"/>
    <col min="13289" max="13289" width="2.85546875" style="15" customWidth="1"/>
    <col min="13290" max="13290" width="4.28515625" style="15" customWidth="1"/>
    <col min="13291" max="13295" width="3.140625" style="15" customWidth="1"/>
    <col min="13296" max="13297" width="1.7109375" style="15" customWidth="1"/>
    <col min="13298" max="13298" width="2.42578125" style="15" customWidth="1"/>
    <col min="13299" max="13299" width="5.42578125" style="15" customWidth="1"/>
    <col min="13300" max="13300" width="4.140625" style="15" customWidth="1"/>
    <col min="13301" max="13301" width="1.7109375" style="15" customWidth="1"/>
    <col min="13302" max="13305" width="3.140625" style="15" customWidth="1"/>
    <col min="13306" max="13306" width="4.5703125" style="15" customWidth="1"/>
    <col min="13307" max="13309" width="2.85546875" style="15" customWidth="1"/>
    <col min="13310" max="13310" width="3.140625" style="15" customWidth="1"/>
    <col min="13311" max="13311" width="2.85546875" style="15" customWidth="1"/>
    <col min="13312" max="13312" width="3.5703125" style="15" customWidth="1"/>
    <col min="13313" max="13313" width="2.7109375" style="15" customWidth="1"/>
    <col min="13314" max="13314" width="3.7109375" style="15" customWidth="1"/>
    <col min="13315" max="13315" width="5.7109375" style="15" customWidth="1"/>
    <col min="13316" max="13316" width="4.7109375" style="15" customWidth="1"/>
    <col min="13317" max="13541" width="9.140625" style="15"/>
    <col min="13542" max="13542" width="3.7109375" style="15" customWidth="1"/>
    <col min="13543" max="13543" width="5.5703125" style="15" customWidth="1"/>
    <col min="13544" max="13544" width="2.140625" style="15" customWidth="1"/>
    <col min="13545" max="13545" width="2.85546875" style="15" customWidth="1"/>
    <col min="13546" max="13546" width="4.28515625" style="15" customWidth="1"/>
    <col min="13547" max="13551" width="3.140625" style="15" customWidth="1"/>
    <col min="13552" max="13553" width="1.7109375" style="15" customWidth="1"/>
    <col min="13554" max="13554" width="2.42578125" style="15" customWidth="1"/>
    <col min="13555" max="13555" width="5.42578125" style="15" customWidth="1"/>
    <col min="13556" max="13556" width="4.140625" style="15" customWidth="1"/>
    <col min="13557" max="13557" width="1.7109375" style="15" customWidth="1"/>
    <col min="13558" max="13561" width="3.140625" style="15" customWidth="1"/>
    <col min="13562" max="13562" width="4.5703125" style="15" customWidth="1"/>
    <col min="13563" max="13565" width="2.85546875" style="15" customWidth="1"/>
    <col min="13566" max="13566" width="3.140625" style="15" customWidth="1"/>
    <col min="13567" max="13567" width="2.85546875" style="15" customWidth="1"/>
    <col min="13568" max="13568" width="3.5703125" style="15" customWidth="1"/>
    <col min="13569" max="13569" width="2.7109375" style="15" customWidth="1"/>
    <col min="13570" max="13570" width="3.7109375" style="15" customWidth="1"/>
    <col min="13571" max="13571" width="5.7109375" style="15" customWidth="1"/>
    <col min="13572" max="13572" width="4.7109375" style="15" customWidth="1"/>
    <col min="13573" max="13797" width="9.140625" style="15"/>
    <col min="13798" max="13798" width="3.7109375" style="15" customWidth="1"/>
    <col min="13799" max="13799" width="5.5703125" style="15" customWidth="1"/>
    <col min="13800" max="13800" width="2.140625" style="15" customWidth="1"/>
    <col min="13801" max="13801" width="2.85546875" style="15" customWidth="1"/>
    <col min="13802" max="13802" width="4.28515625" style="15" customWidth="1"/>
    <col min="13803" max="13807" width="3.140625" style="15" customWidth="1"/>
    <col min="13808" max="13809" width="1.7109375" style="15" customWidth="1"/>
    <col min="13810" max="13810" width="2.42578125" style="15" customWidth="1"/>
    <col min="13811" max="13811" width="5.42578125" style="15" customWidth="1"/>
    <col min="13812" max="13812" width="4.140625" style="15" customWidth="1"/>
    <col min="13813" max="13813" width="1.7109375" style="15" customWidth="1"/>
    <col min="13814" max="13817" width="3.140625" style="15" customWidth="1"/>
    <col min="13818" max="13818" width="4.5703125" style="15" customWidth="1"/>
    <col min="13819" max="13821" width="2.85546875" style="15" customWidth="1"/>
    <col min="13822" max="13822" width="3.140625" style="15" customWidth="1"/>
    <col min="13823" max="13823" width="2.85546875" style="15" customWidth="1"/>
    <col min="13824" max="13824" width="3.5703125" style="15" customWidth="1"/>
    <col min="13825" max="13825" width="2.7109375" style="15" customWidth="1"/>
    <col min="13826" max="13826" width="3.7109375" style="15" customWidth="1"/>
    <col min="13827" max="13827" width="5.7109375" style="15" customWidth="1"/>
    <col min="13828" max="13828" width="4.7109375" style="15" customWidth="1"/>
    <col min="13829" max="14053" width="9.140625" style="15"/>
    <col min="14054" max="14054" width="3.7109375" style="15" customWidth="1"/>
    <col min="14055" max="14055" width="5.5703125" style="15" customWidth="1"/>
    <col min="14056" max="14056" width="2.140625" style="15" customWidth="1"/>
    <col min="14057" max="14057" width="2.85546875" style="15" customWidth="1"/>
    <col min="14058" max="14058" width="4.28515625" style="15" customWidth="1"/>
    <col min="14059" max="14063" width="3.140625" style="15" customWidth="1"/>
    <col min="14064" max="14065" width="1.7109375" style="15" customWidth="1"/>
    <col min="14066" max="14066" width="2.42578125" style="15" customWidth="1"/>
    <col min="14067" max="14067" width="5.42578125" style="15" customWidth="1"/>
    <col min="14068" max="14068" width="4.140625" style="15" customWidth="1"/>
    <col min="14069" max="14069" width="1.7109375" style="15" customWidth="1"/>
    <col min="14070" max="14073" width="3.140625" style="15" customWidth="1"/>
    <col min="14074" max="14074" width="4.5703125" style="15" customWidth="1"/>
    <col min="14075" max="14077" width="2.85546875" style="15" customWidth="1"/>
    <col min="14078" max="14078" width="3.140625" style="15" customWidth="1"/>
    <col min="14079" max="14079" width="2.85546875" style="15" customWidth="1"/>
    <col min="14080" max="14080" width="3.5703125" style="15" customWidth="1"/>
    <col min="14081" max="14081" width="2.7109375" style="15" customWidth="1"/>
    <col min="14082" max="14082" width="3.7109375" style="15" customWidth="1"/>
    <col min="14083" max="14083" width="5.7109375" style="15" customWidth="1"/>
    <col min="14084" max="14084" width="4.7109375" style="15" customWidth="1"/>
    <col min="14085" max="14309" width="9.140625" style="15"/>
    <col min="14310" max="14310" width="3.7109375" style="15" customWidth="1"/>
    <col min="14311" max="14311" width="5.5703125" style="15" customWidth="1"/>
    <col min="14312" max="14312" width="2.140625" style="15" customWidth="1"/>
    <col min="14313" max="14313" width="2.85546875" style="15" customWidth="1"/>
    <col min="14314" max="14314" width="4.28515625" style="15" customWidth="1"/>
    <col min="14315" max="14319" width="3.140625" style="15" customWidth="1"/>
    <col min="14320" max="14321" width="1.7109375" style="15" customWidth="1"/>
    <col min="14322" max="14322" width="2.42578125" style="15" customWidth="1"/>
    <col min="14323" max="14323" width="5.42578125" style="15" customWidth="1"/>
    <col min="14324" max="14324" width="4.140625" style="15" customWidth="1"/>
    <col min="14325" max="14325" width="1.7109375" style="15" customWidth="1"/>
    <col min="14326" max="14329" width="3.140625" style="15" customWidth="1"/>
    <col min="14330" max="14330" width="4.5703125" style="15" customWidth="1"/>
    <col min="14331" max="14333" width="2.85546875" style="15" customWidth="1"/>
    <col min="14334" max="14334" width="3.140625" style="15" customWidth="1"/>
    <col min="14335" max="14335" width="2.85546875" style="15" customWidth="1"/>
    <col min="14336" max="14336" width="3.5703125" style="15" customWidth="1"/>
    <col min="14337" max="14337" width="2.7109375" style="15" customWidth="1"/>
    <col min="14338" max="14338" width="3.7109375" style="15" customWidth="1"/>
    <col min="14339" max="14339" width="5.7109375" style="15" customWidth="1"/>
    <col min="14340" max="14340" width="4.7109375" style="15" customWidth="1"/>
    <col min="14341" max="14565" width="9.140625" style="15"/>
    <col min="14566" max="14566" width="3.7109375" style="15" customWidth="1"/>
    <col min="14567" max="14567" width="5.5703125" style="15" customWidth="1"/>
    <col min="14568" max="14568" width="2.140625" style="15" customWidth="1"/>
    <col min="14569" max="14569" width="2.85546875" style="15" customWidth="1"/>
    <col min="14570" max="14570" width="4.28515625" style="15" customWidth="1"/>
    <col min="14571" max="14575" width="3.140625" style="15" customWidth="1"/>
    <col min="14576" max="14577" width="1.7109375" style="15" customWidth="1"/>
    <col min="14578" max="14578" width="2.42578125" style="15" customWidth="1"/>
    <col min="14579" max="14579" width="5.42578125" style="15" customWidth="1"/>
    <col min="14580" max="14580" width="4.140625" style="15" customWidth="1"/>
    <col min="14581" max="14581" width="1.7109375" style="15" customWidth="1"/>
    <col min="14582" max="14585" width="3.140625" style="15" customWidth="1"/>
    <col min="14586" max="14586" width="4.5703125" style="15" customWidth="1"/>
    <col min="14587" max="14589" width="2.85546875" style="15" customWidth="1"/>
    <col min="14590" max="14590" width="3.140625" style="15" customWidth="1"/>
    <col min="14591" max="14591" width="2.85546875" style="15" customWidth="1"/>
    <col min="14592" max="14592" width="3.5703125" style="15" customWidth="1"/>
    <col min="14593" max="14593" width="2.7109375" style="15" customWidth="1"/>
    <col min="14594" max="14594" width="3.7109375" style="15" customWidth="1"/>
    <col min="14595" max="14595" width="5.7109375" style="15" customWidth="1"/>
    <col min="14596" max="14596" width="4.7109375" style="15" customWidth="1"/>
    <col min="14597" max="14821" width="9.140625" style="15"/>
    <col min="14822" max="14822" width="3.7109375" style="15" customWidth="1"/>
    <col min="14823" max="14823" width="5.5703125" style="15" customWidth="1"/>
    <col min="14824" max="14824" width="2.140625" style="15" customWidth="1"/>
    <col min="14825" max="14825" width="2.85546875" style="15" customWidth="1"/>
    <col min="14826" max="14826" width="4.28515625" style="15" customWidth="1"/>
    <col min="14827" max="14831" width="3.140625" style="15" customWidth="1"/>
    <col min="14832" max="14833" width="1.7109375" style="15" customWidth="1"/>
    <col min="14834" max="14834" width="2.42578125" style="15" customWidth="1"/>
    <col min="14835" max="14835" width="5.42578125" style="15" customWidth="1"/>
    <col min="14836" max="14836" width="4.140625" style="15" customWidth="1"/>
    <col min="14837" max="14837" width="1.7109375" style="15" customWidth="1"/>
    <col min="14838" max="14841" width="3.140625" style="15" customWidth="1"/>
    <col min="14842" max="14842" width="4.5703125" style="15" customWidth="1"/>
    <col min="14843" max="14845" width="2.85546875" style="15" customWidth="1"/>
    <col min="14846" max="14846" width="3.140625" style="15" customWidth="1"/>
    <col min="14847" max="14847" width="2.85546875" style="15" customWidth="1"/>
    <col min="14848" max="14848" width="3.5703125" style="15" customWidth="1"/>
    <col min="14849" max="14849" width="2.7109375" style="15" customWidth="1"/>
    <col min="14850" max="14850" width="3.7109375" style="15" customWidth="1"/>
    <col min="14851" max="14851" width="5.7109375" style="15" customWidth="1"/>
    <col min="14852" max="14852" width="4.7109375" style="15" customWidth="1"/>
    <col min="14853" max="15077" width="9.140625" style="15"/>
    <col min="15078" max="15078" width="3.7109375" style="15" customWidth="1"/>
    <col min="15079" max="15079" width="5.5703125" style="15" customWidth="1"/>
    <col min="15080" max="15080" width="2.140625" style="15" customWidth="1"/>
    <col min="15081" max="15081" width="2.85546875" style="15" customWidth="1"/>
    <col min="15082" max="15082" width="4.28515625" style="15" customWidth="1"/>
    <col min="15083" max="15087" width="3.140625" style="15" customWidth="1"/>
    <col min="15088" max="15089" width="1.7109375" style="15" customWidth="1"/>
    <col min="15090" max="15090" width="2.42578125" style="15" customWidth="1"/>
    <col min="15091" max="15091" width="5.42578125" style="15" customWidth="1"/>
    <col min="15092" max="15092" width="4.140625" style="15" customWidth="1"/>
    <col min="15093" max="15093" width="1.7109375" style="15" customWidth="1"/>
    <col min="15094" max="15097" width="3.140625" style="15" customWidth="1"/>
    <col min="15098" max="15098" width="4.5703125" style="15" customWidth="1"/>
    <col min="15099" max="15101" width="2.85546875" style="15" customWidth="1"/>
    <col min="15102" max="15102" width="3.140625" style="15" customWidth="1"/>
    <col min="15103" max="15103" width="2.85546875" style="15" customWidth="1"/>
    <col min="15104" max="15104" width="3.5703125" style="15" customWidth="1"/>
    <col min="15105" max="15105" width="2.7109375" style="15" customWidth="1"/>
    <col min="15106" max="15106" width="3.7109375" style="15" customWidth="1"/>
    <col min="15107" max="15107" width="5.7109375" style="15" customWidth="1"/>
    <col min="15108" max="15108" width="4.7109375" style="15" customWidth="1"/>
    <col min="15109" max="15333" width="9.140625" style="15"/>
    <col min="15334" max="15334" width="3.7109375" style="15" customWidth="1"/>
    <col min="15335" max="15335" width="5.5703125" style="15" customWidth="1"/>
    <col min="15336" max="15336" width="2.140625" style="15" customWidth="1"/>
    <col min="15337" max="15337" width="2.85546875" style="15" customWidth="1"/>
    <col min="15338" max="15338" width="4.28515625" style="15" customWidth="1"/>
    <col min="15339" max="15343" width="3.140625" style="15" customWidth="1"/>
    <col min="15344" max="15345" width="1.7109375" style="15" customWidth="1"/>
    <col min="15346" max="15346" width="2.42578125" style="15" customWidth="1"/>
    <col min="15347" max="15347" width="5.42578125" style="15" customWidth="1"/>
    <col min="15348" max="15348" width="4.140625" style="15" customWidth="1"/>
    <col min="15349" max="15349" width="1.7109375" style="15" customWidth="1"/>
    <col min="15350" max="15353" width="3.140625" style="15" customWidth="1"/>
    <col min="15354" max="15354" width="4.5703125" style="15" customWidth="1"/>
    <col min="15355" max="15357" width="2.85546875" style="15" customWidth="1"/>
    <col min="15358" max="15358" width="3.140625" style="15" customWidth="1"/>
    <col min="15359" max="15359" width="2.85546875" style="15" customWidth="1"/>
    <col min="15360" max="15360" width="3.5703125" style="15" customWidth="1"/>
    <col min="15361" max="15361" width="2.7109375" style="15" customWidth="1"/>
    <col min="15362" max="15362" width="3.7109375" style="15" customWidth="1"/>
    <col min="15363" max="15363" width="5.7109375" style="15" customWidth="1"/>
    <col min="15364" max="15364" width="4.7109375" style="15" customWidth="1"/>
    <col min="15365" max="15589" width="9.140625" style="15"/>
    <col min="15590" max="15590" width="3.7109375" style="15" customWidth="1"/>
    <col min="15591" max="15591" width="5.5703125" style="15" customWidth="1"/>
    <col min="15592" max="15592" width="2.140625" style="15" customWidth="1"/>
    <col min="15593" max="15593" width="2.85546875" style="15" customWidth="1"/>
    <col min="15594" max="15594" width="4.28515625" style="15" customWidth="1"/>
    <col min="15595" max="15599" width="3.140625" style="15" customWidth="1"/>
    <col min="15600" max="15601" width="1.7109375" style="15" customWidth="1"/>
    <col min="15602" max="15602" width="2.42578125" style="15" customWidth="1"/>
    <col min="15603" max="15603" width="5.42578125" style="15" customWidth="1"/>
    <col min="15604" max="15604" width="4.140625" style="15" customWidth="1"/>
    <col min="15605" max="15605" width="1.7109375" style="15" customWidth="1"/>
    <col min="15606" max="15609" width="3.140625" style="15" customWidth="1"/>
    <col min="15610" max="15610" width="4.5703125" style="15" customWidth="1"/>
    <col min="15611" max="15613" width="2.85546875" style="15" customWidth="1"/>
    <col min="15614" max="15614" width="3.140625" style="15" customWidth="1"/>
    <col min="15615" max="15615" width="2.85546875" style="15" customWidth="1"/>
    <col min="15616" max="15616" width="3.5703125" style="15" customWidth="1"/>
    <col min="15617" max="15617" width="2.7109375" style="15" customWidth="1"/>
    <col min="15618" max="15618" width="3.7109375" style="15" customWidth="1"/>
    <col min="15619" max="15619" width="5.7109375" style="15" customWidth="1"/>
    <col min="15620" max="15620" width="4.7109375" style="15" customWidth="1"/>
    <col min="15621" max="15845" width="9.140625" style="15"/>
    <col min="15846" max="15846" width="3.7109375" style="15" customWidth="1"/>
    <col min="15847" max="15847" width="5.5703125" style="15" customWidth="1"/>
    <col min="15848" max="15848" width="2.140625" style="15" customWidth="1"/>
    <col min="15849" max="15849" width="2.85546875" style="15" customWidth="1"/>
    <col min="15850" max="15850" width="4.28515625" style="15" customWidth="1"/>
    <col min="15851" max="15855" width="3.140625" style="15" customWidth="1"/>
    <col min="15856" max="15857" width="1.7109375" style="15" customWidth="1"/>
    <col min="15858" max="15858" width="2.42578125" style="15" customWidth="1"/>
    <col min="15859" max="15859" width="5.42578125" style="15" customWidth="1"/>
    <col min="15860" max="15860" width="4.140625" style="15" customWidth="1"/>
    <col min="15861" max="15861" width="1.7109375" style="15" customWidth="1"/>
    <col min="15862" max="15865" width="3.140625" style="15" customWidth="1"/>
    <col min="15866" max="15866" width="4.5703125" style="15" customWidth="1"/>
    <col min="15867" max="15869" width="2.85546875" style="15" customWidth="1"/>
    <col min="15870" max="15870" width="3.140625" style="15" customWidth="1"/>
    <col min="15871" max="15871" width="2.85546875" style="15" customWidth="1"/>
    <col min="15872" max="15872" width="3.5703125" style="15" customWidth="1"/>
    <col min="15873" max="15873" width="2.7109375" style="15" customWidth="1"/>
    <col min="15874" max="15874" width="3.7109375" style="15" customWidth="1"/>
    <col min="15875" max="15875" width="5.7109375" style="15" customWidth="1"/>
    <col min="15876" max="15876" width="4.7109375" style="15" customWidth="1"/>
    <col min="15877" max="16101" width="9.140625" style="15"/>
    <col min="16102" max="16102" width="3.7109375" style="15" customWidth="1"/>
    <col min="16103" max="16103" width="5.5703125" style="15" customWidth="1"/>
    <col min="16104" max="16104" width="2.140625" style="15" customWidth="1"/>
    <col min="16105" max="16105" width="2.85546875" style="15" customWidth="1"/>
    <col min="16106" max="16106" width="4.28515625" style="15" customWidth="1"/>
    <col min="16107" max="16111" width="3.140625" style="15" customWidth="1"/>
    <col min="16112" max="16113" width="1.7109375" style="15" customWidth="1"/>
    <col min="16114" max="16114" width="2.42578125" style="15" customWidth="1"/>
    <col min="16115" max="16115" width="5.42578125" style="15" customWidth="1"/>
    <col min="16116" max="16116" width="4.140625" style="15" customWidth="1"/>
    <col min="16117" max="16117" width="1.7109375" style="15" customWidth="1"/>
    <col min="16118" max="16121" width="3.140625" style="15" customWidth="1"/>
    <col min="16122" max="16122" width="4.5703125" style="15" customWidth="1"/>
    <col min="16123" max="16125" width="2.85546875" style="15" customWidth="1"/>
    <col min="16126" max="16126" width="3.140625" style="15" customWidth="1"/>
    <col min="16127" max="16127" width="2.85546875" style="15" customWidth="1"/>
    <col min="16128" max="16128" width="3.5703125" style="15" customWidth="1"/>
    <col min="16129" max="16129" width="2.7109375" style="15" customWidth="1"/>
    <col min="16130" max="16130" width="3.7109375" style="15" customWidth="1"/>
    <col min="16131" max="16131" width="5.7109375" style="15" customWidth="1"/>
    <col min="16132" max="16132" width="4.7109375" style="15" customWidth="1"/>
    <col min="16133" max="16384" width="9.140625" style="15"/>
  </cols>
  <sheetData>
    <row r="1" spans="1:9" ht="25.5" customHeight="1">
      <c r="A1" s="13" t="s">
        <v>3</v>
      </c>
      <c r="B1" s="13"/>
      <c r="C1" s="13"/>
      <c r="D1" s="14"/>
      <c r="E1" s="14"/>
      <c r="F1" s="16"/>
      <c r="G1" s="16"/>
    </row>
    <row r="2" spans="1:9" s="16" customFormat="1" ht="17.25" customHeight="1">
      <c r="A2" s="162" t="s">
        <v>44</v>
      </c>
      <c r="B2" s="162"/>
      <c r="C2" s="162"/>
      <c r="D2" s="162"/>
      <c r="E2" s="162"/>
    </row>
    <row r="3" spans="1:9" s="16" customFormat="1" ht="12.75" customHeight="1">
      <c r="A3" s="163"/>
      <c r="B3" s="163"/>
      <c r="C3" s="163"/>
      <c r="D3" s="163"/>
      <c r="E3" s="163"/>
    </row>
    <row r="4" spans="1:9" s="16" customFormat="1" ht="108" customHeight="1">
      <c r="A4" s="17"/>
      <c r="B4" s="17"/>
      <c r="C4" s="17"/>
      <c r="D4" s="17"/>
      <c r="E4" s="18"/>
    </row>
    <row r="5" spans="1:9" s="16" customFormat="1" ht="15.75" customHeight="1" thickBot="1">
      <c r="A5" s="160" t="s">
        <v>158</v>
      </c>
      <c r="B5" s="160"/>
      <c r="C5" s="161"/>
      <c r="D5" s="161"/>
      <c r="E5" s="161"/>
    </row>
    <row r="6" spans="1:9" s="19" customFormat="1" ht="40.5" customHeight="1" thickBot="1">
      <c r="A6" s="32" t="s">
        <v>45</v>
      </c>
      <c r="B6" s="32" t="s">
        <v>0</v>
      </c>
      <c r="C6" s="32" t="s">
        <v>1</v>
      </c>
      <c r="D6" s="33" t="s">
        <v>140</v>
      </c>
      <c r="E6" s="33" t="s">
        <v>151</v>
      </c>
      <c r="F6" s="36"/>
      <c r="G6" s="137" t="s">
        <v>104</v>
      </c>
      <c r="H6" s="138">
        <v>0.15</v>
      </c>
    </row>
    <row r="7" spans="1:9" s="19" customFormat="1" ht="11.25" customHeight="1" thickBot="1">
      <c r="A7" s="166" t="s">
        <v>107</v>
      </c>
      <c r="B7" s="167"/>
      <c r="C7" s="167"/>
      <c r="D7" s="167"/>
      <c r="E7" s="168"/>
      <c r="F7" s="40"/>
      <c r="G7" s="164" t="s">
        <v>105</v>
      </c>
      <c r="H7" s="164"/>
      <c r="I7" s="21"/>
    </row>
    <row r="8" spans="1:9" s="19" customFormat="1" ht="11.25" customHeight="1" thickBot="1">
      <c r="A8" s="169" t="s">
        <v>141</v>
      </c>
      <c r="B8" s="170"/>
      <c r="C8" s="170"/>
      <c r="D8" s="170"/>
      <c r="E8" s="171"/>
      <c r="F8" s="40"/>
      <c r="G8" s="43" t="s">
        <v>103</v>
      </c>
      <c r="H8" s="43" t="s">
        <v>106</v>
      </c>
      <c r="I8" s="21"/>
    </row>
    <row r="9" spans="1:9" s="19" customFormat="1" ht="11.25" customHeight="1">
      <c r="A9" s="51" t="s">
        <v>111</v>
      </c>
      <c r="B9" s="39"/>
      <c r="C9" s="35" t="s">
        <v>103</v>
      </c>
      <c r="D9" s="149">
        <f>ROUND('Сводный прайс-лист SGN'!E5*5.3+'Сводный прайс-лист SGN'!$E$19,2)</f>
        <v>17285.21</v>
      </c>
      <c r="E9" s="149">
        <f>ROUND('Сводный прайс-лист SGN'!F5*5.3+'Сводный прайс-лист SGN'!G19,2)</f>
        <v>14692.45</v>
      </c>
      <c r="F9" s="40"/>
      <c r="G9" s="139">
        <v>0</v>
      </c>
      <c r="H9" s="44">
        <f>E9*G9</f>
        <v>0</v>
      </c>
      <c r="I9" s="21"/>
    </row>
    <row r="10" spans="1:9" s="19" customFormat="1" ht="11.25" customHeight="1">
      <c r="A10" s="51" t="s">
        <v>112</v>
      </c>
      <c r="B10" s="39"/>
      <c r="C10" s="35" t="s">
        <v>103</v>
      </c>
      <c r="D10" s="149">
        <f>ROUND('Сводный прайс-лист SGN'!E5*6+'Сводный прайс-лист SGN'!$E$19,2)</f>
        <v>18269.849999999999</v>
      </c>
      <c r="E10" s="149">
        <f>ROUND('Сводный прайс-лист SGN'!F5*6+'Сводный прайс-лист SGN'!G19,2)</f>
        <v>15529.4</v>
      </c>
      <c r="F10" s="41"/>
      <c r="G10" s="140">
        <v>0</v>
      </c>
      <c r="H10" s="45">
        <f t="shared" ref="H10:H16" si="0">E10*G10</f>
        <v>0</v>
      </c>
      <c r="I10" s="21"/>
    </row>
    <row r="11" spans="1:9" s="19" customFormat="1" ht="11.25" customHeight="1">
      <c r="A11" s="51" t="s">
        <v>113</v>
      </c>
      <c r="B11" s="39"/>
      <c r="C11" s="35" t="s">
        <v>103</v>
      </c>
      <c r="D11" s="149">
        <f>ROUND('Сводный прайс-лист SGN'!E5*7+'Сводный прайс-лист SGN'!$E$19,2)</f>
        <v>19676.48</v>
      </c>
      <c r="E11" s="149">
        <f>ROUND('Сводный прайс-лист SGN'!F5*7+'Сводный прайс-лист SGN'!G19,2)</f>
        <v>16725.04</v>
      </c>
      <c r="F11" s="41"/>
      <c r="G11" s="140">
        <v>0</v>
      </c>
      <c r="H11" s="45">
        <f t="shared" si="0"/>
        <v>0</v>
      </c>
      <c r="I11" s="21"/>
    </row>
    <row r="12" spans="1:9" s="19" customFormat="1" ht="11.25" customHeight="1">
      <c r="A12" s="51" t="s">
        <v>114</v>
      </c>
      <c r="B12" s="39"/>
      <c r="C12" s="35" t="s">
        <v>103</v>
      </c>
      <c r="D12" s="149">
        <f>ROUND('Сводный прайс-лист SGN'!E5*8+'Сводный прайс-лист SGN'!$E$19,2)</f>
        <v>21083.11</v>
      </c>
      <c r="E12" s="149">
        <f>ROUND('Сводный прайс-лист SGN'!F5*8+'Сводный прайс-лист SGN'!G19,2)</f>
        <v>17920.68</v>
      </c>
      <c r="F12" s="41"/>
      <c r="G12" s="140">
        <v>0</v>
      </c>
      <c r="H12" s="45">
        <f t="shared" si="0"/>
        <v>0</v>
      </c>
      <c r="I12" s="21"/>
    </row>
    <row r="13" spans="1:9" s="21" customFormat="1" ht="11.25" customHeight="1">
      <c r="A13" s="51" t="s">
        <v>115</v>
      </c>
      <c r="B13" s="39"/>
      <c r="C13" s="35" t="s">
        <v>103</v>
      </c>
      <c r="D13" s="149">
        <f>ROUND('Сводный прайс-лист SGN'!E5*9+'Сводный прайс-лист SGN'!$E$19,2)</f>
        <v>22489.74</v>
      </c>
      <c r="E13" s="149">
        <f>ROUND('Сводный прайс-лист SGN'!F5*9+'Сводный прайс-лист SGN'!G19,2)</f>
        <v>19116.32</v>
      </c>
      <c r="F13" s="41"/>
      <c r="G13" s="141">
        <v>0</v>
      </c>
      <c r="H13" s="47">
        <f t="shared" si="0"/>
        <v>0</v>
      </c>
    </row>
    <row r="14" spans="1:9" s="19" customFormat="1" ht="11.25" customHeight="1">
      <c r="A14" s="169" t="s">
        <v>142</v>
      </c>
      <c r="B14" s="170"/>
      <c r="C14" s="170"/>
      <c r="D14" s="170"/>
      <c r="E14" s="171"/>
      <c r="F14" s="40"/>
      <c r="G14" s="142"/>
      <c r="H14" s="46"/>
      <c r="I14" s="21"/>
    </row>
    <row r="15" spans="1:9" s="19" customFormat="1" ht="11.25" customHeight="1">
      <c r="A15" s="51" t="s">
        <v>111</v>
      </c>
      <c r="B15" s="39"/>
      <c r="C15" s="35" t="s">
        <v>103</v>
      </c>
      <c r="D15" s="149">
        <f>ROUND('Сводный прайс-лист SGN'!E5*5.3+'Сводный прайс-лист SGN'!$E$29,2)</f>
        <v>16904.05</v>
      </c>
      <c r="E15" s="149">
        <f>ROUND('Сводный прайс-лист SGN'!F5*5.3+'Сводный прайс-лист SGN'!G29,2)</f>
        <v>14368.47</v>
      </c>
      <c r="F15" s="20"/>
      <c r="G15" s="143">
        <v>0</v>
      </c>
      <c r="H15" s="48">
        <f t="shared" si="0"/>
        <v>0</v>
      </c>
      <c r="I15" s="21"/>
    </row>
    <row r="16" spans="1:9" s="19" customFormat="1" ht="11.25" customHeight="1">
      <c r="A16" s="51" t="s">
        <v>112</v>
      </c>
      <c r="B16" s="39"/>
      <c r="C16" s="35" t="s">
        <v>103</v>
      </c>
      <c r="D16" s="149">
        <f>ROUND('Сводный прайс-лист SGN'!E5*6+'Сводный прайс-лист SGN'!$E$29,2)</f>
        <v>17888.689999999999</v>
      </c>
      <c r="E16" s="149">
        <f>ROUND('Сводный прайс-лист SGN'!F5*6+'Сводный прайс-лист SGN'!G29,2)</f>
        <v>15205.42</v>
      </c>
      <c r="F16" s="20"/>
      <c r="G16" s="140">
        <v>0</v>
      </c>
      <c r="H16" s="45">
        <f t="shared" si="0"/>
        <v>0</v>
      </c>
      <c r="I16" s="21"/>
    </row>
    <row r="17" spans="1:9" s="19" customFormat="1" ht="11.25" customHeight="1">
      <c r="A17" s="169" t="s">
        <v>143</v>
      </c>
      <c r="B17" s="170"/>
      <c r="C17" s="170"/>
      <c r="D17" s="170"/>
      <c r="E17" s="171"/>
      <c r="F17" s="40"/>
      <c r="G17" s="142"/>
      <c r="H17" s="46"/>
      <c r="I17" s="21"/>
    </row>
    <row r="18" spans="1:9" s="19" customFormat="1" ht="11.25" customHeight="1">
      <c r="A18" s="51" t="s">
        <v>111</v>
      </c>
      <c r="B18" s="39"/>
      <c r="C18" s="35" t="s">
        <v>103</v>
      </c>
      <c r="D18" s="149">
        <f>ROUND('Сводный прайс-лист SGN'!E8*5.3+'Сводный прайс-лист SGN'!E19,2)</f>
        <v>18487.62</v>
      </c>
      <c r="E18" s="149">
        <f>ROUND('Сводный прайс-лист SGN'!F8*5.3+'Сводный прайс-лист SGN'!G19,2)</f>
        <v>15714.5</v>
      </c>
      <c r="F18" s="42"/>
      <c r="G18" s="140">
        <v>0</v>
      </c>
      <c r="H18" s="45">
        <f t="shared" ref="H18:H22" si="1">E18*G18</f>
        <v>0</v>
      </c>
      <c r="I18" s="21"/>
    </row>
    <row r="19" spans="1:9" s="19" customFormat="1" ht="11.25" customHeight="1">
      <c r="A19" s="51" t="s">
        <v>112</v>
      </c>
      <c r="B19" s="39"/>
      <c r="C19" s="35" t="s">
        <v>103</v>
      </c>
      <c r="D19" s="149">
        <f>ROUND('Сводный прайс-лист SGN'!E8*6+'Сводный прайс-лист SGN'!E19,2)</f>
        <v>19631.07</v>
      </c>
      <c r="E19" s="149">
        <f>ROUND('Сводный прайс-лист SGN'!F8*6+'Сводный прайс-лист SGN'!G19,2)</f>
        <v>16686.439999999999</v>
      </c>
      <c r="F19" s="27"/>
      <c r="G19" s="140">
        <v>0</v>
      </c>
      <c r="H19" s="45">
        <f t="shared" si="1"/>
        <v>0</v>
      </c>
      <c r="I19" s="21"/>
    </row>
    <row r="20" spans="1:9" s="19" customFormat="1" ht="11.25" customHeight="1">
      <c r="A20" s="51" t="s">
        <v>113</v>
      </c>
      <c r="B20" s="39"/>
      <c r="C20" s="35" t="s">
        <v>103</v>
      </c>
      <c r="D20" s="149">
        <f>ROUND('Сводный прайс-лист SGN'!E8*7+'Сводный прайс-лист SGN'!E19,2)</f>
        <v>21264.57</v>
      </c>
      <c r="E20" s="149">
        <f>ROUND('Сводный прайс-лист SGN'!F8*7+'Сводный прайс-лист SGN'!G19,2)</f>
        <v>18074.919999999998</v>
      </c>
      <c r="F20" s="27"/>
      <c r="G20" s="140">
        <v>0</v>
      </c>
      <c r="H20" s="45">
        <f t="shared" si="1"/>
        <v>0</v>
      </c>
      <c r="I20" s="21"/>
    </row>
    <row r="21" spans="1:9" s="19" customFormat="1" ht="11.25" customHeight="1">
      <c r="A21" s="51" t="s">
        <v>114</v>
      </c>
      <c r="B21" s="39"/>
      <c r="C21" s="35" t="s">
        <v>103</v>
      </c>
      <c r="D21" s="149">
        <f>ROUND('Сводный прайс-лист SGN'!E8*8+'Сводный прайс-лист SGN'!E19,2)</f>
        <v>22898.07</v>
      </c>
      <c r="E21" s="149">
        <f>ROUND('Сводный прайс-лист SGN'!F8*8+'Сводный прайс-лист SGN'!G19,2)</f>
        <v>19463.400000000001</v>
      </c>
      <c r="F21" s="27"/>
      <c r="G21" s="140">
        <v>0</v>
      </c>
      <c r="H21" s="45">
        <f t="shared" si="1"/>
        <v>0</v>
      </c>
      <c r="I21" s="21"/>
    </row>
    <row r="22" spans="1:9" s="19" customFormat="1" ht="11.25" customHeight="1">
      <c r="A22" s="51" t="s">
        <v>115</v>
      </c>
      <c r="B22" s="39"/>
      <c r="C22" s="35" t="s">
        <v>103</v>
      </c>
      <c r="D22" s="149">
        <f>ROUND('Сводный прайс-лист SGN'!E8*9+'Сводный прайс-лист SGN'!E19,2)</f>
        <v>24531.57</v>
      </c>
      <c r="E22" s="149">
        <f>ROUND('Сводный прайс-лист SGN'!F8*9+'Сводный прайс-лист SGN'!G19,2)</f>
        <v>20851.88</v>
      </c>
      <c r="F22" s="27"/>
      <c r="G22" s="140">
        <v>0</v>
      </c>
      <c r="H22" s="45">
        <f t="shared" si="1"/>
        <v>0</v>
      </c>
      <c r="I22" s="21"/>
    </row>
    <row r="23" spans="1:9" s="19" customFormat="1" ht="11.25" customHeight="1">
      <c r="A23" s="166" t="s">
        <v>116</v>
      </c>
      <c r="B23" s="167"/>
      <c r="C23" s="167"/>
      <c r="D23" s="167"/>
      <c r="E23" s="168"/>
      <c r="F23" s="40"/>
      <c r="G23" s="142"/>
      <c r="H23" s="46"/>
      <c r="I23" s="21"/>
    </row>
    <row r="24" spans="1:9" s="19" customFormat="1" ht="11.25" customHeight="1">
      <c r="A24" s="169" t="s">
        <v>144</v>
      </c>
      <c r="B24" s="170"/>
      <c r="C24" s="170"/>
      <c r="D24" s="170"/>
      <c r="E24" s="171"/>
      <c r="F24" s="40"/>
      <c r="G24" s="142"/>
      <c r="H24" s="46"/>
      <c r="I24" s="21"/>
    </row>
    <row r="25" spans="1:9" s="19" customFormat="1" ht="11.25" customHeight="1">
      <c r="A25" s="51" t="s">
        <v>112</v>
      </c>
      <c r="B25" s="39"/>
      <c r="C25" s="35" t="s">
        <v>103</v>
      </c>
      <c r="D25" s="149">
        <f>ROUND('Сводный прайс-лист SGN'!E6*6+'Сводный прайс-лист SGN'!E39,2)</f>
        <v>33189.14</v>
      </c>
      <c r="E25" s="149">
        <f>ROUND('Сводный прайс-лист SGN'!F6*6+'Сводный прайс-лист SGN'!G39,2)</f>
        <v>28210.75</v>
      </c>
      <c r="F25" s="27"/>
      <c r="G25" s="140">
        <v>0</v>
      </c>
      <c r="H25" s="45">
        <f t="shared" ref="H25:H41" si="2">E25*G25</f>
        <v>0</v>
      </c>
      <c r="I25" s="21"/>
    </row>
    <row r="26" spans="1:9" s="21" customFormat="1" ht="11.25" customHeight="1">
      <c r="A26" s="51" t="s">
        <v>113</v>
      </c>
      <c r="B26" s="39"/>
      <c r="C26" s="35" t="s">
        <v>103</v>
      </c>
      <c r="D26" s="149">
        <f>ROUND('Сводный прайс-лист SGN'!E6*7+'Сводный прайс-лист SGN'!E39,2)</f>
        <v>35775.519999999997</v>
      </c>
      <c r="E26" s="149">
        <f>ROUND('Сводный прайс-лист SGN'!F6*7+'Сводный прайс-лист SGN'!G39,2)</f>
        <v>30409.17</v>
      </c>
      <c r="F26" s="27"/>
      <c r="G26" s="140">
        <v>0</v>
      </c>
      <c r="H26" s="45">
        <f t="shared" si="2"/>
        <v>0</v>
      </c>
    </row>
    <row r="27" spans="1:9" s="19" customFormat="1" ht="11.25" customHeight="1">
      <c r="A27" s="51" t="s">
        <v>114</v>
      </c>
      <c r="B27" s="39"/>
      <c r="C27" s="35" t="s">
        <v>103</v>
      </c>
      <c r="D27" s="149">
        <f>ROUND('Сводный прайс-лист SGN'!E6*8+'Сводный прайс-лист SGN'!E39,2)</f>
        <v>38361.9</v>
      </c>
      <c r="E27" s="149">
        <f>ROUND('Сводный прайс-лист SGN'!F6*8+'Сводный прайс-лист SGN'!G39,2)</f>
        <v>32607.59</v>
      </c>
      <c r="F27" s="27"/>
      <c r="G27" s="140">
        <v>0</v>
      </c>
      <c r="H27" s="45">
        <f t="shared" si="2"/>
        <v>0</v>
      </c>
      <c r="I27" s="21"/>
    </row>
    <row r="28" spans="1:9" s="19" customFormat="1" ht="11.25" customHeight="1">
      <c r="A28" s="51" t="s">
        <v>115</v>
      </c>
      <c r="B28" s="39"/>
      <c r="C28" s="35" t="s">
        <v>103</v>
      </c>
      <c r="D28" s="149">
        <f>ROUND('Сводный прайс-лист SGN'!E6*9+'Сводный прайс-лист SGN'!E39,2)</f>
        <v>40948.28</v>
      </c>
      <c r="E28" s="149">
        <f>ROUND('Сводный прайс-лист SGN'!F6*9+'Сводный прайс-лист SGN'!G39,2)</f>
        <v>34806.01</v>
      </c>
      <c r="F28" s="27"/>
      <c r="G28" s="140">
        <v>0</v>
      </c>
      <c r="H28" s="45">
        <f t="shared" si="2"/>
        <v>0</v>
      </c>
      <c r="I28" s="21"/>
    </row>
    <row r="29" spans="1:9" s="19" customFormat="1" ht="11.25" customHeight="1">
      <c r="A29" s="169" t="s">
        <v>145</v>
      </c>
      <c r="B29" s="170"/>
      <c r="C29" s="170"/>
      <c r="D29" s="170"/>
      <c r="E29" s="171"/>
      <c r="F29" s="40"/>
      <c r="G29" s="142"/>
      <c r="H29" s="46"/>
      <c r="I29" s="21"/>
    </row>
    <row r="30" spans="1:9" s="19" customFormat="1" ht="11.25" customHeight="1">
      <c r="A30" s="51" t="s">
        <v>112</v>
      </c>
      <c r="B30" s="39"/>
      <c r="C30" s="35" t="s">
        <v>103</v>
      </c>
      <c r="D30" s="149">
        <f>ROUND('Сводный прайс-лист SGN'!E9*6+'Сводный прайс-лист SGN'!E39,2)</f>
        <v>43796</v>
      </c>
      <c r="E30" s="149">
        <f>ROUND('Сводный прайс-лист SGN'!F9*6+'Сводный прайс-лист SGN'!G39,2)</f>
        <v>37226.589999999997</v>
      </c>
      <c r="F30" s="38"/>
      <c r="G30" s="140">
        <v>0</v>
      </c>
      <c r="H30" s="45">
        <f t="shared" si="2"/>
        <v>0</v>
      </c>
      <c r="I30" s="21"/>
    </row>
    <row r="31" spans="1:9" s="19" customFormat="1" ht="11.25" customHeight="1">
      <c r="A31" s="51" t="s">
        <v>113</v>
      </c>
      <c r="B31" s="39"/>
      <c r="C31" s="35" t="s">
        <v>103</v>
      </c>
      <c r="D31" s="149">
        <f>ROUND('Сводный прайс-лист SGN'!E9*7+'Сводный прайс-лист SGN'!E39,2)</f>
        <v>48150.19</v>
      </c>
      <c r="E31" s="149">
        <f>ROUND('Сводный прайс-лист SGN'!F9*7+'Сводный прайс-лист SGN'!G39,2)</f>
        <v>40927.65</v>
      </c>
      <c r="F31" s="27"/>
      <c r="G31" s="140">
        <v>0</v>
      </c>
      <c r="H31" s="45">
        <f t="shared" si="2"/>
        <v>0</v>
      </c>
      <c r="I31" s="21"/>
    </row>
    <row r="32" spans="1:9" s="19" customFormat="1" ht="11.25" customHeight="1">
      <c r="A32" s="172" t="s">
        <v>147</v>
      </c>
      <c r="B32" s="173"/>
      <c r="C32" s="173"/>
      <c r="D32" s="173"/>
      <c r="E32" s="174"/>
      <c r="F32" s="27"/>
      <c r="G32" s="142"/>
      <c r="H32" s="46"/>
      <c r="I32" s="21"/>
    </row>
    <row r="33" spans="1:9" s="19" customFormat="1" ht="11.25" customHeight="1">
      <c r="A33" s="49" t="str">
        <f>'Сводный прайс-лист SGN'!B41</f>
        <v>SGN.01.200</v>
      </c>
      <c r="B33" s="50" t="str">
        <f>VLOOKUP(A33,'Сводный прайс-лист SGN'!$B$41:$C$49,2,FALSE)</f>
        <v>Подставка для системы до 450 кг</v>
      </c>
      <c r="C33" s="144" t="s">
        <v>103</v>
      </c>
      <c r="D33" s="150">
        <f>VLOOKUP(A33,'Сводный прайс-лист SGN'!$B:$F,4,FALSE)</f>
        <v>1240.55</v>
      </c>
      <c r="E33" s="150">
        <f>VLOOKUP(A33,'Сводный прайс-лист SGN'!$B:$F,5,FALSE)</f>
        <v>1054.47</v>
      </c>
      <c r="F33" s="37"/>
      <c r="G33" s="140">
        <v>0</v>
      </c>
      <c r="H33" s="45">
        <f t="shared" si="2"/>
        <v>0</v>
      </c>
      <c r="I33" s="21"/>
    </row>
    <row r="34" spans="1:9" s="19" customFormat="1" ht="11.25" customHeight="1">
      <c r="A34" s="49" t="str">
        <f>'Сводный прайс-лист SGN'!B42</f>
        <v>SGN.02.200</v>
      </c>
      <c r="B34" s="50" t="str">
        <f>VLOOKUP(A34,'Сводный прайс-лист SGN'!$B$41:$C$49,2,FALSE)</f>
        <v>Подставка для системы до 700 кг</v>
      </c>
      <c r="C34" s="144" t="s">
        <v>103</v>
      </c>
      <c r="D34" s="150">
        <f>VLOOKUP(A34,'Сводный прайс-лист SGN'!$B:$F,4,FALSE)</f>
        <v>1873.99</v>
      </c>
      <c r="E34" s="150">
        <f>VLOOKUP(A34,'Сводный прайс-лист SGN'!$B:$F,5,FALSE)</f>
        <v>1592.89</v>
      </c>
      <c r="F34" s="37"/>
      <c r="G34" s="140">
        <v>0</v>
      </c>
      <c r="H34" s="45">
        <f t="shared" si="2"/>
        <v>0</v>
      </c>
      <c r="I34" s="21"/>
    </row>
    <row r="35" spans="1:9" s="19" customFormat="1" ht="11.25" customHeight="1">
      <c r="A35" s="49" t="str">
        <f>'Сводный прайс-лист SGN'!B43</f>
        <v>SGN.02.140</v>
      </c>
      <c r="B35" s="50" t="str">
        <f>VLOOKUP(A35,'Сводный прайс-лист SGN'!$B$41:$C$49,2,FALSE)</f>
        <v>Опора роликовая (полимерные ролики). Для ворот до 500 кг.  Light</v>
      </c>
      <c r="C35" s="144" t="s">
        <v>103</v>
      </c>
      <c r="D35" s="150">
        <f>VLOOKUP(A35,'Сводный прайс-лист SGN'!$B:$F,4,FALSE)</f>
        <v>7240.04</v>
      </c>
      <c r="E35" s="150">
        <f>VLOOKUP(A35,'Сводный прайс-лист SGN'!$B:$F,5,FALSE)</f>
        <v>6154.03</v>
      </c>
      <c r="F35" s="37"/>
      <c r="G35" s="140">
        <v>0</v>
      </c>
      <c r="H35" s="45">
        <f t="shared" si="2"/>
        <v>0</v>
      </c>
      <c r="I35" s="21"/>
    </row>
    <row r="36" spans="1:9" s="19" customFormat="1" ht="11.25" customHeight="1">
      <c r="A36" s="49" t="str">
        <f>'Сводный прайс-лист SGN'!B44</f>
        <v>SGN.02.100</v>
      </c>
      <c r="B36" s="50" t="str">
        <f>VLOOKUP(A36,'Сводный прайс-лист SGN'!$B$41:$C$49,2,FALSE)</f>
        <v>Опора роликовая (полимерные ролики). Для ворот до 500 кг. Light</v>
      </c>
      <c r="C36" s="144" t="s">
        <v>103</v>
      </c>
      <c r="D36" s="150">
        <f>VLOOKUP(A36,'Сводный прайс-лист SGN'!$B:$F,4,FALSE)</f>
        <v>6435.08</v>
      </c>
      <c r="E36" s="150">
        <f>VLOOKUP(A36,'Сводный прайс-лист SGN'!$B:$F,5,FALSE)</f>
        <v>5469.82</v>
      </c>
      <c r="F36" s="37"/>
      <c r="G36" s="140">
        <v>0</v>
      </c>
      <c r="H36" s="45">
        <f t="shared" si="2"/>
        <v>0</v>
      </c>
      <c r="I36" s="21"/>
    </row>
    <row r="37" spans="1:9" s="19" customFormat="1" ht="11.25" customHeight="1">
      <c r="A37" s="49" t="str">
        <f>'Сводный прайс-лист SGN'!B45</f>
        <v>SGN.01.140</v>
      </c>
      <c r="B37" s="50" t="str">
        <f>VLOOKUP(A37,'Сводный прайс-лист SGN'!$B$41:$C$49,2,FALSE)</f>
        <v>Опора роликовая (полимерные ролики). Для ворот до 300 кг. Light</v>
      </c>
      <c r="C37" s="144" t="s">
        <v>103</v>
      </c>
      <c r="D37" s="150">
        <f>VLOOKUP(A37,'Сводный прайс-лист SGN'!$B:$F,4,FALSE)</f>
        <v>3420.37</v>
      </c>
      <c r="E37" s="150">
        <f>VLOOKUP(A37,'Сводный прайс-лист SGN'!$B:$F,5,FALSE)</f>
        <v>2907.31</v>
      </c>
      <c r="F37" s="37"/>
      <c r="G37" s="140">
        <v>0</v>
      </c>
      <c r="H37" s="45">
        <f t="shared" si="2"/>
        <v>0</v>
      </c>
      <c r="I37" s="21"/>
    </row>
    <row r="38" spans="1:9" s="19" customFormat="1" ht="11.25" customHeight="1">
      <c r="A38" s="49" t="str">
        <f>'Сводный прайс-лист SGN'!B46</f>
        <v>SGN.01.717</v>
      </c>
      <c r="B38" s="50" t="str">
        <f>VLOOKUP(A38,'Сводный прайс-лист SGN'!$B$41:$C$49,2,FALSE)</f>
        <v>Кронштейн (на 4 поддерживающих ролика)</v>
      </c>
      <c r="C38" s="144" t="s">
        <v>103</v>
      </c>
      <c r="D38" s="150">
        <f>VLOOKUP(A38,'Сводный прайс-лист SGN'!$B:$F,4,FALSE)</f>
        <v>496.4</v>
      </c>
      <c r="E38" s="150">
        <f>VLOOKUP(A38,'Сводный прайс-лист SGN'!$B:$F,5,FALSE)</f>
        <v>421.94</v>
      </c>
      <c r="F38" s="37"/>
      <c r="G38" s="140">
        <v>0</v>
      </c>
      <c r="H38" s="45">
        <f t="shared" si="2"/>
        <v>0</v>
      </c>
      <c r="I38" s="21"/>
    </row>
    <row r="39" spans="1:9" s="19" customFormat="1" ht="11.25" customHeight="1">
      <c r="A39" s="49" t="str">
        <f>'Сводный прайс-лист SGN'!B47</f>
        <v>SGN.02.717</v>
      </c>
      <c r="B39" s="50" t="str">
        <f>VLOOKUP(A39,'Сводный прайс-лист SGN'!$B$41:$C$49,2,FALSE)</f>
        <v>Кронштейн (на 4 поддерживающих ролика)</v>
      </c>
      <c r="C39" s="144" t="s">
        <v>103</v>
      </c>
      <c r="D39" s="150">
        <f>VLOOKUP(A39,'Сводный прайс-лист SGN'!$B:$F,4,FALSE)</f>
        <v>646.14</v>
      </c>
      <c r="E39" s="150">
        <f>VLOOKUP(A39,'Сводный прайс-лист SGN'!$B:$F,5,FALSE)</f>
        <v>549.22</v>
      </c>
      <c r="F39" s="37"/>
      <c r="G39" s="140">
        <v>0</v>
      </c>
      <c r="H39" s="45">
        <f t="shared" si="2"/>
        <v>0</v>
      </c>
      <c r="I39" s="21"/>
    </row>
    <row r="40" spans="1:9" s="19" customFormat="1" ht="11.25" customHeight="1">
      <c r="A40" s="49" t="str">
        <f>'Сводный прайс-лист SGN'!B48</f>
        <v>SGN.03.717</v>
      </c>
      <c r="B40" s="50" t="str">
        <f>VLOOKUP(A40,'Сводный прайс-лист SGN'!$B$41:$C$49,2,FALSE)</f>
        <v>Кронштейн удлиненный (на 4 поддерживающих ролика)</v>
      </c>
      <c r="C40" s="144" t="s">
        <v>103</v>
      </c>
      <c r="D40" s="150">
        <f>VLOOKUP(A40,'Сводный прайс-лист SGN'!$B:$F,4,FALSE)</f>
        <v>753.23</v>
      </c>
      <c r="E40" s="150">
        <f>VLOOKUP(A40,'Сводный прайс-лист SGN'!$B:$F,5,FALSE)</f>
        <v>640.25</v>
      </c>
      <c r="F40" s="37"/>
      <c r="G40" s="140">
        <v>0</v>
      </c>
      <c r="H40" s="45">
        <f t="shared" si="2"/>
        <v>0</v>
      </c>
      <c r="I40" s="21"/>
    </row>
    <row r="41" spans="1:9" s="19" customFormat="1" ht="11.25" customHeight="1">
      <c r="A41" s="49" t="str">
        <f>'Сводный прайс-лист SGN'!B49</f>
        <v>SGN.03.718</v>
      </c>
      <c r="B41" s="50" t="str">
        <f>VLOOKUP(A41,'Сводный прайс-лист SGN'!$B$41:$C$49,2,FALSE)</f>
        <v>Кронштейн удлиненный (на 2 поддерживающих ролика)</v>
      </c>
      <c r="C41" s="144" t="s">
        <v>103</v>
      </c>
      <c r="D41" s="150">
        <f>VLOOKUP(A41,'Сводный прайс-лист SGN'!$B:$F,4,FALSE)</f>
        <v>434.69</v>
      </c>
      <c r="E41" s="150">
        <f>VLOOKUP(A41,'Сводный прайс-лист SGN'!$B:$F,5,FALSE)</f>
        <v>369.49</v>
      </c>
      <c r="F41" s="37"/>
      <c r="G41" s="140">
        <v>0</v>
      </c>
      <c r="H41" s="45">
        <f t="shared" si="2"/>
        <v>0</v>
      </c>
      <c r="I41" s="21"/>
    </row>
    <row r="42" spans="1:9" s="19" customFormat="1" ht="11.25" customHeight="1">
      <c r="A42" s="59" t="s">
        <v>118</v>
      </c>
      <c r="B42" s="60" t="s">
        <v>120</v>
      </c>
      <c r="C42" s="68" t="s">
        <v>103</v>
      </c>
      <c r="D42" s="150">
        <f>VLOOKUP(A42,'Сводный прайс-лист SGN'!$B:$F,4,FALSE)</f>
        <v>301.29000000000002</v>
      </c>
      <c r="E42" s="150">
        <f>VLOOKUP(A42,'Сводный прайс-лист SGN'!$B:$F,5,FALSE)</f>
        <v>256.10000000000002</v>
      </c>
      <c r="F42" s="24"/>
      <c r="G42" s="140">
        <v>0</v>
      </c>
      <c r="H42" s="45">
        <f t="shared" ref="H42:H43" si="3">E42*G42</f>
        <v>0</v>
      </c>
      <c r="I42" s="21"/>
    </row>
    <row r="43" spans="1:9" s="19" customFormat="1" ht="11.25" customHeight="1">
      <c r="A43" s="59" t="s">
        <v>134</v>
      </c>
      <c r="B43" s="60" t="s">
        <v>153</v>
      </c>
      <c r="C43" s="68" t="s">
        <v>139</v>
      </c>
      <c r="D43" s="150">
        <f>VLOOKUP(A43,'Сводный прайс-лист SGN'!$B:$F,4,FALSE)</f>
        <v>569</v>
      </c>
      <c r="E43" s="150">
        <f>VLOOKUP(A43,'Сводный прайс-лист SGN'!$B:$F,5,FALSE)</f>
        <v>483.65</v>
      </c>
      <c r="F43" s="24"/>
      <c r="G43" s="140">
        <v>0</v>
      </c>
      <c r="H43" s="45">
        <f t="shared" si="3"/>
        <v>0</v>
      </c>
      <c r="I43" s="21"/>
    </row>
    <row r="44" spans="1:9" s="19" customFormat="1" ht="13.5" customHeight="1">
      <c r="A44" s="165"/>
      <c r="B44" s="165"/>
      <c r="C44" s="165"/>
      <c r="D44" s="165"/>
      <c r="E44" s="165"/>
      <c r="F44" s="30"/>
      <c r="G44" s="22" t="s">
        <v>110</v>
      </c>
      <c r="H44" s="34">
        <f>SUM(H9:H43)</f>
        <v>0</v>
      </c>
      <c r="I44" s="21"/>
    </row>
    <row r="45" spans="1:9" ht="12.75" customHeight="1">
      <c r="A45" s="159" t="s">
        <v>146</v>
      </c>
      <c r="B45" s="159"/>
      <c r="C45" s="159"/>
      <c r="D45" s="159"/>
      <c r="E45" s="159"/>
      <c r="F45" s="31"/>
      <c r="I45" s="21"/>
    </row>
    <row r="46" spans="1:9">
      <c r="A46" s="159"/>
      <c r="B46" s="159"/>
      <c r="C46" s="159"/>
      <c r="D46" s="159"/>
      <c r="E46" s="159"/>
      <c r="F46" s="31"/>
      <c r="I46" s="21"/>
    </row>
    <row r="47" spans="1:9">
      <c r="A47" s="25"/>
      <c r="B47" s="25"/>
      <c r="C47" s="25"/>
      <c r="D47" s="26"/>
      <c r="E47" s="26"/>
      <c r="F47" s="26"/>
      <c r="I47" s="21"/>
    </row>
    <row r="48" spans="1:9">
      <c r="A48" s="25"/>
      <c r="B48" s="25"/>
      <c r="C48" s="25"/>
      <c r="D48" s="26"/>
      <c r="E48" s="26"/>
      <c r="F48" s="26"/>
      <c r="I48" s="21"/>
    </row>
    <row r="49" spans="1:9">
      <c r="A49" s="25"/>
      <c r="B49" s="25"/>
      <c r="C49" s="25"/>
      <c r="D49" s="25"/>
      <c r="E49" s="25"/>
      <c r="F49" s="26"/>
      <c r="I49" s="21"/>
    </row>
    <row r="50" spans="1:9" ht="12.75" customHeight="1">
      <c r="A50" s="25"/>
      <c r="B50" s="25"/>
      <c r="C50" s="25"/>
      <c r="D50" s="25"/>
      <c r="E50" s="25"/>
      <c r="F50" s="27"/>
      <c r="I50" s="21"/>
    </row>
    <row r="51" spans="1:9" ht="12.75" customHeight="1">
      <c r="A51" s="25"/>
      <c r="B51" s="25"/>
      <c r="C51" s="25"/>
      <c r="D51" s="25"/>
      <c r="E51" s="25"/>
      <c r="F51" s="27"/>
      <c r="I51" s="21"/>
    </row>
    <row r="52" spans="1:9" ht="12.75" customHeight="1">
      <c r="A52" s="25"/>
      <c r="B52" s="25"/>
      <c r="C52" s="25"/>
      <c r="D52" s="25"/>
      <c r="E52" s="25"/>
      <c r="F52" s="27"/>
      <c r="I52" s="21"/>
    </row>
    <row r="53" spans="1:9" ht="12.75" customHeight="1">
      <c r="A53" s="25"/>
      <c r="B53" s="25"/>
      <c r="C53" s="25"/>
      <c r="D53" s="25"/>
      <c r="E53" s="25"/>
      <c r="F53" s="27"/>
      <c r="I53" s="21"/>
    </row>
    <row r="54" spans="1:9" ht="12.75" customHeight="1">
      <c r="A54" s="25"/>
      <c r="B54" s="25"/>
      <c r="C54" s="25"/>
      <c r="D54" s="25"/>
      <c r="E54" s="25"/>
      <c r="F54" s="27"/>
      <c r="I54" s="21"/>
    </row>
    <row r="55" spans="1:9" ht="12.75" customHeight="1">
      <c r="A55" s="25"/>
      <c r="B55" s="25"/>
      <c r="C55" s="25"/>
      <c r="D55" s="25"/>
      <c r="E55" s="25"/>
      <c r="F55" s="29"/>
      <c r="I55" s="21"/>
    </row>
    <row r="56" spans="1:9" ht="12.75" customHeight="1">
      <c r="A56" s="25"/>
      <c r="B56" s="25"/>
      <c r="C56" s="25"/>
      <c r="D56" s="25"/>
      <c r="E56" s="25"/>
      <c r="F56" s="27"/>
      <c r="I56" s="21"/>
    </row>
    <row r="57" spans="1:9" ht="12.75" customHeight="1">
      <c r="A57" s="25"/>
      <c r="B57" s="25"/>
      <c r="C57" s="25"/>
      <c r="D57" s="25"/>
      <c r="E57" s="25"/>
      <c r="F57" s="27"/>
      <c r="I57" s="21"/>
    </row>
    <row r="58" spans="1:9" ht="12.75" customHeight="1">
      <c r="A58" s="25"/>
      <c r="B58" s="25"/>
      <c r="C58" s="25"/>
      <c r="D58" s="25"/>
      <c r="E58" s="25"/>
      <c r="F58" s="27"/>
      <c r="I58" s="21"/>
    </row>
    <row r="59" spans="1:9" ht="12.75" customHeight="1">
      <c r="A59" s="25"/>
      <c r="B59" s="25"/>
      <c r="C59" s="25"/>
      <c r="D59" s="25"/>
      <c r="E59" s="25"/>
      <c r="F59" s="27"/>
      <c r="I59" s="21"/>
    </row>
    <row r="60" spans="1:9" ht="12.75" customHeight="1">
      <c r="A60" s="25"/>
      <c r="B60" s="25"/>
      <c r="C60" s="25"/>
      <c r="D60" s="25"/>
      <c r="E60" s="25"/>
      <c r="F60" s="27"/>
      <c r="I60" s="21"/>
    </row>
    <row r="61" spans="1:9" ht="12.75" customHeight="1">
      <c r="A61" s="25"/>
      <c r="B61" s="25"/>
      <c r="C61" s="25"/>
      <c r="D61" s="25"/>
      <c r="E61" s="25"/>
      <c r="F61" s="27"/>
      <c r="I61" s="21"/>
    </row>
    <row r="62" spans="1:9" ht="12.75" customHeight="1">
      <c r="A62" s="25"/>
      <c r="B62" s="25"/>
      <c r="C62" s="25"/>
      <c r="D62" s="25"/>
      <c r="E62" s="25"/>
      <c r="F62" s="27"/>
      <c r="I62" s="21"/>
    </row>
    <row r="63" spans="1:9" ht="12.75" customHeight="1">
      <c r="A63" s="25"/>
      <c r="B63" s="25"/>
      <c r="C63" s="25"/>
      <c r="D63" s="25"/>
      <c r="E63" s="25"/>
      <c r="F63" s="27"/>
      <c r="I63" s="21"/>
    </row>
    <row r="64" spans="1:9" ht="12.75" customHeight="1">
      <c r="A64" s="25"/>
      <c r="B64" s="25"/>
      <c r="C64" s="25"/>
      <c r="D64" s="25"/>
      <c r="E64" s="25"/>
      <c r="F64" s="27"/>
      <c r="I64" s="21"/>
    </row>
    <row r="65" spans="1:9" ht="12.75" customHeight="1">
      <c r="A65" s="25"/>
      <c r="B65" s="25"/>
      <c r="C65" s="25"/>
      <c r="D65" s="25"/>
      <c r="E65" s="25"/>
      <c r="F65" s="27"/>
      <c r="I65" s="21"/>
    </row>
    <row r="66" spans="1:9" ht="12.75" customHeight="1">
      <c r="A66" s="25"/>
      <c r="B66" s="25"/>
      <c r="C66" s="25"/>
      <c r="D66" s="25"/>
      <c r="E66" s="25"/>
      <c r="F66" s="27"/>
      <c r="I66" s="21"/>
    </row>
    <row r="67" spans="1:9" ht="12.75" customHeight="1">
      <c r="A67" s="25"/>
      <c r="B67" s="25"/>
      <c r="C67" s="25"/>
      <c r="D67" s="25"/>
      <c r="E67" s="25"/>
      <c r="F67" s="27"/>
      <c r="I67" s="21"/>
    </row>
    <row r="68" spans="1:9" ht="12.75" customHeight="1">
      <c r="A68" s="25"/>
      <c r="B68" s="25"/>
      <c r="C68" s="25"/>
      <c r="D68" s="25"/>
      <c r="E68" s="25"/>
      <c r="F68" s="27"/>
      <c r="I68" s="21"/>
    </row>
    <row r="69" spans="1:9" ht="12.75" customHeight="1">
      <c r="A69" s="25"/>
      <c r="B69" s="25"/>
      <c r="C69" s="25"/>
      <c r="D69" s="25"/>
      <c r="E69" s="25"/>
      <c r="F69" s="27"/>
      <c r="I69" s="21"/>
    </row>
    <row r="70" spans="1:9" ht="12.75" customHeight="1">
      <c r="A70" s="25"/>
      <c r="B70" s="25"/>
      <c r="C70" s="25"/>
      <c r="D70" s="25"/>
      <c r="E70" s="25"/>
      <c r="F70" s="27"/>
      <c r="I70" s="21"/>
    </row>
    <row r="71" spans="1:9" ht="12.75" customHeight="1">
      <c r="A71" s="25"/>
      <c r="B71" s="25"/>
      <c r="C71" s="25"/>
      <c r="D71" s="25"/>
      <c r="E71" s="25"/>
      <c r="F71" s="27"/>
    </row>
    <row r="72" spans="1:9" ht="12.75" customHeight="1">
      <c r="A72" s="25"/>
      <c r="B72" s="25"/>
      <c r="C72" s="25"/>
      <c r="D72" s="25"/>
      <c r="E72" s="25"/>
      <c r="F72" s="27"/>
    </row>
    <row r="73" spans="1:9" ht="12.75" customHeight="1">
      <c r="A73" s="25"/>
      <c r="B73" s="25"/>
      <c r="C73" s="25"/>
      <c r="D73" s="25"/>
      <c r="E73" s="25"/>
      <c r="F73" s="27"/>
    </row>
    <row r="74" spans="1:9" ht="12.75" customHeight="1">
      <c r="A74" s="25"/>
      <c r="B74" s="25"/>
      <c r="C74" s="25"/>
      <c r="D74" s="25"/>
      <c r="E74" s="25"/>
      <c r="F74" s="27"/>
    </row>
    <row r="75" spans="1:9" ht="12.75" customHeight="1">
      <c r="A75" s="25"/>
      <c r="B75" s="25"/>
      <c r="C75" s="25"/>
      <c r="D75" s="25"/>
      <c r="E75" s="25"/>
      <c r="F75" s="27"/>
    </row>
    <row r="76" spans="1:9" ht="12.75" customHeight="1">
      <c r="A76" s="25"/>
      <c r="B76" s="25"/>
      <c r="C76" s="25"/>
      <c r="D76" s="25"/>
      <c r="E76" s="25"/>
    </row>
    <row r="77" spans="1:9" ht="12.75" customHeight="1">
      <c r="A77" s="25"/>
      <c r="B77" s="25"/>
      <c r="C77" s="25"/>
      <c r="D77" s="25"/>
      <c r="E77" s="25"/>
    </row>
    <row r="78" spans="1:9" ht="12.75" customHeight="1">
      <c r="A78" s="25"/>
      <c r="B78" s="25"/>
      <c r="C78" s="25"/>
      <c r="D78" s="25"/>
      <c r="E78" s="25"/>
    </row>
    <row r="79" spans="1:9" ht="12.75" customHeight="1">
      <c r="A79" s="25"/>
      <c r="B79" s="25"/>
      <c r="C79" s="25"/>
      <c r="D79" s="25"/>
      <c r="E79" s="25"/>
    </row>
    <row r="80" spans="1:9" ht="12.75" customHeight="1">
      <c r="A80" s="25"/>
      <c r="B80" s="25"/>
      <c r="C80" s="25"/>
      <c r="D80" s="25"/>
      <c r="E80" s="25"/>
    </row>
    <row r="81" spans="1:5" ht="12.75" customHeight="1">
      <c r="A81" s="25"/>
      <c r="B81" s="25"/>
      <c r="C81" s="25"/>
      <c r="D81" s="25"/>
      <c r="E81" s="25"/>
    </row>
    <row r="82" spans="1:5">
      <c r="A82" s="25"/>
      <c r="B82" s="25"/>
      <c r="C82" s="25"/>
      <c r="D82" s="25"/>
      <c r="E82" s="25"/>
    </row>
  </sheetData>
  <protectedRanges>
    <protectedRange sqref="G11 I10 I24 A45:B46 B76:D81 B50:F75 B44 E9:F13 C44:F46 E15:F16 C1:C22 D1:F8 D14:F14 D17:F22 B33:C41 D33:F43 A1:B6 A7:A8 A9:B13 A14:A17 B15:B16 A18:B22 C23:F32 B25:B28 A23:A32 B30:B31" name="Диапазон1"/>
    <protectedRange sqref="G24:H24 G10" name="Диапазон1_1_1_1"/>
    <protectedRange sqref="B42:C43" name="Диапазон1_1"/>
  </protectedRanges>
  <mergeCells count="15">
    <mergeCell ref="A46:E46"/>
    <mergeCell ref="A5:E5"/>
    <mergeCell ref="A2:E2"/>
    <mergeCell ref="A3:E3"/>
    <mergeCell ref="G7:H7"/>
    <mergeCell ref="A44:E44"/>
    <mergeCell ref="A45:E45"/>
    <mergeCell ref="A7:E7"/>
    <mergeCell ref="A8:E8"/>
    <mergeCell ref="A14:E14"/>
    <mergeCell ref="A17:E17"/>
    <mergeCell ref="A23:E23"/>
    <mergeCell ref="A24:E24"/>
    <mergeCell ref="A29:E29"/>
    <mergeCell ref="A32:E32"/>
  </mergeCells>
  <pageMargins left="0.78740157480314965" right="0.39370078740157483" top="0.35433070866141736" bottom="0.35433070866141736" header="0.35433070866141736" footer="0.35433070866141736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R47"/>
  <sheetViews>
    <sheetView view="pageBreakPreview" zoomScale="80" zoomScaleSheetLayoutView="80" workbookViewId="0">
      <selection activeCell="E52" sqref="E52"/>
    </sheetView>
  </sheetViews>
  <sheetFormatPr defaultRowHeight="12.75"/>
  <sheetData>
    <row r="1" spans="1:18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8"/>
    </row>
    <row r="2" spans="1:18" ht="30" customHeight="1" thickBot="1">
      <c r="A2" s="186" t="s">
        <v>11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7"/>
    </row>
    <row r="3" spans="1:18" ht="20.25" customHeight="1">
      <c r="A3" s="99"/>
      <c r="B3" s="100"/>
      <c r="C3" s="100"/>
      <c r="D3" s="100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0"/>
      <c r="Q3" s="100"/>
      <c r="R3" s="101"/>
    </row>
    <row r="4" spans="1:18">
      <c r="A4" s="89"/>
      <c r="B4" s="94"/>
      <c r="C4" s="94"/>
      <c r="D4" s="94"/>
      <c r="E4" s="94"/>
      <c r="F4" s="94"/>
      <c r="G4" s="94"/>
      <c r="H4" s="94"/>
      <c r="I4" s="194" t="s">
        <v>5</v>
      </c>
      <c r="J4" s="194"/>
      <c r="K4" s="194"/>
      <c r="L4" s="94"/>
      <c r="M4" s="94"/>
      <c r="N4" s="94"/>
      <c r="O4" s="94"/>
      <c r="P4" s="94"/>
      <c r="Q4" s="94"/>
      <c r="R4" s="90"/>
    </row>
    <row r="5" spans="1:18">
      <c r="A5" s="89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0"/>
    </row>
    <row r="6" spans="1:18">
      <c r="A6" s="89"/>
      <c r="B6" s="94" t="s">
        <v>4</v>
      </c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0"/>
    </row>
    <row r="7" spans="1:18">
      <c r="A7" s="89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0"/>
    </row>
    <row r="8" spans="1:18">
      <c r="A8" s="89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0"/>
    </row>
    <row r="9" spans="1:18">
      <c r="A9" s="89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0"/>
    </row>
    <row r="10" spans="1:18">
      <c r="A10" s="89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0"/>
    </row>
    <row r="11" spans="1:18">
      <c r="A11" s="89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0"/>
    </row>
    <row r="12" spans="1:18">
      <c r="A12" s="89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0"/>
    </row>
    <row r="13" spans="1:18">
      <c r="A13" s="89"/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0"/>
    </row>
    <row r="14" spans="1:18">
      <c r="A14" s="89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0"/>
    </row>
    <row r="15" spans="1:18">
      <c r="A15" s="89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0"/>
    </row>
    <row r="16" spans="1:18">
      <c r="A16" s="89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0"/>
    </row>
    <row r="17" spans="1:18">
      <c r="A17" s="89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0"/>
    </row>
    <row r="18" spans="1:18">
      <c r="A18" s="89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0"/>
    </row>
    <row r="19" spans="1:18">
      <c r="A19" s="89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0"/>
    </row>
    <row r="20" spans="1:18">
      <c r="A20" s="89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0"/>
    </row>
    <row r="21" spans="1:18">
      <c r="A21" s="89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0"/>
    </row>
    <row r="22" spans="1:18">
      <c r="A22" s="89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0"/>
    </row>
    <row r="23" spans="1:18">
      <c r="A23" s="89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0"/>
    </row>
    <row r="24" spans="1:18">
      <c r="A24" s="89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0"/>
    </row>
    <row r="25" spans="1:18">
      <c r="A25" s="89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0"/>
    </row>
    <row r="26" spans="1:18">
      <c r="A26" s="89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0"/>
    </row>
    <row r="27" spans="1:18">
      <c r="A27" s="89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0"/>
    </row>
    <row r="28" spans="1:18">
      <c r="A28" s="89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0"/>
    </row>
    <row r="29" spans="1:18">
      <c r="A29" s="89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0"/>
    </row>
    <row r="30" spans="1:18">
      <c r="A30" s="89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0"/>
    </row>
    <row r="31" spans="1:18">
      <c r="A31" s="89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0"/>
    </row>
    <row r="32" spans="1:18">
      <c r="A32" s="89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0"/>
    </row>
    <row r="33" spans="1:18">
      <c r="A33" s="89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0"/>
    </row>
    <row r="34" spans="1:18">
      <c r="A34" s="89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0"/>
    </row>
    <row r="35" spans="1:18">
      <c r="A35" s="89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0"/>
    </row>
    <row r="36" spans="1:18">
      <c r="A36" s="89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0"/>
    </row>
    <row r="37" spans="1:18">
      <c r="A37" s="89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0"/>
    </row>
    <row r="38" spans="1:18">
      <c r="A38" s="89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0"/>
    </row>
    <row r="39" spans="1:18">
      <c r="A39" s="89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0"/>
    </row>
    <row r="40" spans="1:18">
      <c r="A40" s="89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0"/>
    </row>
    <row r="41" spans="1:18">
      <c r="A41" s="89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0"/>
    </row>
    <row r="42" spans="1:18">
      <c r="A42" s="89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0"/>
    </row>
    <row r="43" spans="1:18">
      <c r="A43" s="89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0"/>
    </row>
    <row r="44" spans="1:18">
      <c r="A44" s="89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0"/>
    </row>
    <row r="45" spans="1:18" ht="13.5" thickBot="1">
      <c r="A45" s="106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8"/>
    </row>
    <row r="46" spans="1:18">
      <c r="A46" s="89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0"/>
    </row>
    <row r="47" spans="1:18">
      <c r="A47" s="96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8"/>
    </row>
  </sheetData>
  <mergeCells count="2">
    <mergeCell ref="A2:R2"/>
    <mergeCell ref="I4:K4"/>
  </mergeCells>
  <pageMargins left="0.7" right="0.7" top="0.75" bottom="0.75" header="0.3" footer="0.3"/>
  <pageSetup paperSize="9" scale="5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C69"/>
  <sheetViews>
    <sheetView view="pageBreakPreview" zoomScaleSheetLayoutView="100" workbookViewId="0">
      <selection activeCell="A2" sqref="A2:O69"/>
    </sheetView>
  </sheetViews>
  <sheetFormatPr defaultRowHeight="12.75"/>
  <sheetData>
    <row r="1" spans="1:29">
      <c r="A1" s="102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</row>
    <row r="2" spans="1:29" ht="20.25">
      <c r="A2" s="191" t="s">
        <v>49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3"/>
      <c r="O2" s="1"/>
    </row>
    <row r="3" spans="1:29" ht="15.75" customHeight="1" thickBot="1">
      <c r="A3" s="195" t="s">
        <v>130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7"/>
      <c r="O3" s="1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99"/>
      <c r="B4" s="100"/>
      <c r="C4" s="100"/>
      <c r="D4" s="100"/>
      <c r="E4" s="100"/>
      <c r="F4" s="100"/>
      <c r="G4" s="100"/>
      <c r="H4" s="100"/>
      <c r="I4" s="198"/>
      <c r="J4" s="198"/>
      <c r="K4" s="198"/>
      <c r="L4" s="100"/>
      <c r="M4" s="100"/>
      <c r="N4" s="101"/>
      <c r="O4" s="1"/>
    </row>
    <row r="5" spans="1:29" s="1" customFormat="1">
      <c r="A5" s="89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0"/>
    </row>
    <row r="6" spans="1:29" s="1" customFormat="1">
      <c r="A6" s="89"/>
      <c r="B6" s="94" t="s">
        <v>4</v>
      </c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0"/>
    </row>
    <row r="7" spans="1:29" s="1" customFormat="1">
      <c r="A7" s="89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0"/>
    </row>
    <row r="8" spans="1:29" s="1" customFormat="1">
      <c r="A8" s="89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0"/>
    </row>
    <row r="9" spans="1:29" s="1" customFormat="1">
      <c r="A9" s="89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0"/>
    </row>
    <row r="10" spans="1:29" s="1" customFormat="1">
      <c r="A10" s="89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0"/>
    </row>
    <row r="11" spans="1:29" s="1" customFormat="1">
      <c r="A11" s="89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0"/>
    </row>
    <row r="12" spans="1:29" s="1" customFormat="1">
      <c r="A12" s="89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0"/>
    </row>
    <row r="13" spans="1:29" s="1" customFormat="1">
      <c r="A13" s="89"/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0"/>
    </row>
    <row r="14" spans="1:29" s="1" customFormat="1">
      <c r="A14" s="89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0"/>
    </row>
    <row r="15" spans="1:29" s="1" customFormat="1">
      <c r="A15" s="89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0"/>
    </row>
    <row r="16" spans="1:29" s="1" customFormat="1">
      <c r="A16" s="89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0"/>
    </row>
    <row r="17" spans="1:14" s="1" customFormat="1">
      <c r="A17" s="89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0"/>
    </row>
    <row r="18" spans="1:14" s="1" customFormat="1">
      <c r="A18" s="89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0"/>
    </row>
    <row r="19" spans="1:14" s="1" customFormat="1">
      <c r="A19" s="89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0"/>
    </row>
    <row r="20" spans="1:14" s="1" customFormat="1">
      <c r="A20" s="89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0"/>
    </row>
    <row r="21" spans="1:14" s="1" customFormat="1">
      <c r="A21" s="89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0"/>
    </row>
    <row r="22" spans="1:14" s="1" customFormat="1">
      <c r="A22" s="89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0"/>
    </row>
    <row r="23" spans="1:14" s="1" customFormat="1">
      <c r="A23" s="89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0"/>
    </row>
    <row r="24" spans="1:14" s="1" customFormat="1">
      <c r="A24" s="89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0"/>
    </row>
    <row r="25" spans="1:14" s="1" customFormat="1">
      <c r="A25" s="89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0"/>
    </row>
    <row r="26" spans="1:14" s="1" customFormat="1">
      <c r="A26" s="89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0"/>
    </row>
    <row r="27" spans="1:14" s="1" customFormat="1">
      <c r="A27" s="89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0"/>
    </row>
    <row r="28" spans="1:14" s="1" customFormat="1">
      <c r="A28" s="89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0"/>
    </row>
    <row r="29" spans="1:14" s="1" customFormat="1">
      <c r="A29" s="89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0"/>
    </row>
    <row r="30" spans="1:14" s="1" customFormat="1">
      <c r="A30" s="89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0"/>
    </row>
    <row r="31" spans="1:14" s="1" customFormat="1">
      <c r="A31" s="89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0"/>
    </row>
    <row r="32" spans="1:14" s="1" customFormat="1">
      <c r="A32" s="89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0"/>
    </row>
    <row r="33" spans="1:16" s="1" customFormat="1">
      <c r="A33" s="89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0"/>
    </row>
    <row r="34" spans="1:16" s="1" customFormat="1">
      <c r="A34" s="89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0"/>
    </row>
    <row r="35" spans="1:16" s="1" customFormat="1">
      <c r="A35" s="89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0"/>
    </row>
    <row r="36" spans="1:16" s="1" customFormat="1" ht="13.5" thickBot="1">
      <c r="A36" s="106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8"/>
    </row>
    <row r="37" spans="1:16" s="1" customFormat="1" ht="13.5" thickBot="1">
      <c r="A37" s="195" t="s">
        <v>130</v>
      </c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7"/>
    </row>
    <row r="38" spans="1:16" s="1" customFormat="1">
      <c r="A38" s="99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1"/>
    </row>
    <row r="39" spans="1:16">
      <c r="A39" s="89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0"/>
    </row>
    <row r="40" spans="1:16">
      <c r="A40" s="89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0"/>
    </row>
    <row r="41" spans="1:16">
      <c r="A41" s="89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0"/>
    </row>
    <row r="42" spans="1:16">
      <c r="A42" s="89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0"/>
      <c r="P42" s="1"/>
    </row>
    <row r="43" spans="1:16">
      <c r="A43" s="89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0"/>
      <c r="P43" s="1"/>
    </row>
    <row r="44" spans="1:16">
      <c r="A44" s="89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0"/>
    </row>
    <row r="45" spans="1:16">
      <c r="A45" s="89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0"/>
    </row>
    <row r="46" spans="1:16">
      <c r="A46" s="89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0"/>
    </row>
    <row r="47" spans="1:16">
      <c r="A47" s="89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0"/>
    </row>
    <row r="48" spans="1:16">
      <c r="A48" s="89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0"/>
    </row>
    <row r="49" spans="1:14">
      <c r="A49" s="89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0"/>
    </row>
    <row r="50" spans="1:14">
      <c r="A50" s="89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0"/>
    </row>
    <row r="51" spans="1:14">
      <c r="A51" s="89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0"/>
    </row>
    <row r="52" spans="1:14">
      <c r="A52" s="89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0"/>
    </row>
    <row r="53" spans="1:14">
      <c r="A53" s="89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0"/>
    </row>
    <row r="54" spans="1:14">
      <c r="A54" s="89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0"/>
    </row>
    <row r="55" spans="1:14">
      <c r="A55" s="89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0"/>
    </row>
    <row r="56" spans="1:14">
      <c r="A56" s="89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0"/>
    </row>
    <row r="57" spans="1:14">
      <c r="A57" s="89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0"/>
    </row>
    <row r="58" spans="1:14">
      <c r="A58" s="89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0"/>
    </row>
    <row r="59" spans="1:14">
      <c r="A59" s="89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0"/>
    </row>
    <row r="60" spans="1:14">
      <c r="A60" s="89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0"/>
    </row>
    <row r="61" spans="1:14">
      <c r="A61" s="89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0"/>
    </row>
    <row r="62" spans="1:14">
      <c r="A62" s="89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0"/>
    </row>
    <row r="63" spans="1:14">
      <c r="A63" s="89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0"/>
    </row>
    <row r="64" spans="1:14">
      <c r="A64" s="89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0"/>
    </row>
    <row r="65" spans="1:14">
      <c r="A65" s="89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0"/>
    </row>
    <row r="66" spans="1:14">
      <c r="A66" s="89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0"/>
    </row>
    <row r="67" spans="1:14">
      <c r="A67" s="89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0"/>
    </row>
    <row r="68" spans="1:14">
      <c r="A68" s="89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0"/>
    </row>
    <row r="69" spans="1:14">
      <c r="A69" s="96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8"/>
    </row>
  </sheetData>
  <mergeCells count="4">
    <mergeCell ref="A2:N2"/>
    <mergeCell ref="A3:N3"/>
    <mergeCell ref="I4:K4"/>
    <mergeCell ref="A37:N37"/>
  </mergeCells>
  <pageMargins left="0.7" right="0.7" top="0.75" bottom="0.75" header="0.3" footer="0.3"/>
  <pageSetup paperSize="9" scale="6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58"/>
  <sheetViews>
    <sheetView view="pageBreakPreview" zoomScale="90" zoomScaleSheetLayoutView="90" workbookViewId="0">
      <selection activeCell="A2" sqref="A2:O69"/>
    </sheetView>
  </sheetViews>
  <sheetFormatPr defaultRowHeight="12.75"/>
  <sheetData>
    <row r="1" spans="1:29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8"/>
    </row>
    <row r="2" spans="1:29" ht="20.25" customHeight="1">
      <c r="A2" s="186" t="s">
        <v>50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7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3.5" thickBot="1">
      <c r="A3" s="195" t="s">
        <v>130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7"/>
    </row>
    <row r="4" spans="1:29" s="1" customFormat="1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1"/>
    </row>
    <row r="5" spans="1:29" s="1" customFormat="1">
      <c r="A5" s="89"/>
      <c r="B5" s="94" t="s">
        <v>4</v>
      </c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0"/>
    </row>
    <row r="6" spans="1:29" s="1" customFormat="1">
      <c r="A6" s="89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0"/>
    </row>
    <row r="7" spans="1:29" s="1" customFormat="1">
      <c r="A7" s="89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0"/>
    </row>
    <row r="8" spans="1:29" s="1" customFormat="1">
      <c r="A8" s="89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0"/>
    </row>
    <row r="9" spans="1:29" s="1" customFormat="1">
      <c r="A9" s="89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0"/>
    </row>
    <row r="10" spans="1:29" s="1" customFormat="1">
      <c r="A10" s="89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0"/>
    </row>
    <row r="11" spans="1:29" s="1" customFormat="1">
      <c r="A11" s="89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0"/>
    </row>
    <row r="12" spans="1:29" s="1" customFormat="1">
      <c r="A12" s="89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0"/>
    </row>
    <row r="13" spans="1:29" s="1" customFormat="1">
      <c r="A13" s="89"/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0"/>
    </row>
    <row r="14" spans="1:29" s="1" customFormat="1">
      <c r="A14" s="89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0"/>
    </row>
    <row r="15" spans="1:29" s="1" customFormat="1">
      <c r="A15" s="89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0"/>
    </row>
    <row r="16" spans="1:29" s="1" customFormat="1">
      <c r="A16" s="89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0"/>
    </row>
    <row r="17" spans="1:15" s="1" customFormat="1">
      <c r="A17" s="89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0"/>
    </row>
    <row r="18" spans="1:15" s="1" customFormat="1">
      <c r="A18" s="89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0"/>
    </row>
    <row r="19" spans="1:15" s="1" customFormat="1">
      <c r="A19" s="89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0"/>
    </row>
    <row r="20" spans="1:15" s="1" customFormat="1">
      <c r="A20" s="89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0"/>
    </row>
    <row r="21" spans="1:15" s="1" customFormat="1">
      <c r="A21" s="89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0"/>
    </row>
    <row r="22" spans="1:15" s="1" customFormat="1">
      <c r="A22" s="89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0"/>
    </row>
    <row r="23" spans="1:15" s="1" customFormat="1">
      <c r="A23" s="89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0"/>
    </row>
    <row r="24" spans="1:15" s="1" customFormat="1">
      <c r="A24" s="89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0"/>
    </row>
    <row r="25" spans="1:15" s="1" customFormat="1">
      <c r="A25" s="89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0"/>
    </row>
    <row r="26" spans="1:15" s="1" customFormat="1">
      <c r="A26" s="89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0"/>
    </row>
    <row r="27" spans="1:15" s="1" customFormat="1">
      <c r="A27" s="89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0"/>
    </row>
    <row r="28" spans="1:15" s="1" customFormat="1">
      <c r="A28" s="89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0"/>
    </row>
    <row r="29" spans="1:15" s="1" customFormat="1">
      <c r="A29" s="89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0"/>
    </row>
    <row r="30" spans="1:15" s="1" customFormat="1" ht="13.5" thickBot="1">
      <c r="A30" s="195" t="s">
        <v>130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7"/>
    </row>
    <row r="31" spans="1:15" s="1" customFormat="1">
      <c r="A31" s="99"/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1"/>
    </row>
    <row r="32" spans="1:15" s="1" customFormat="1">
      <c r="A32" s="89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0"/>
    </row>
    <row r="33" spans="1:16" s="1" customFormat="1">
      <c r="A33" s="89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0"/>
    </row>
    <row r="34" spans="1:16" s="1" customFormat="1">
      <c r="A34" s="89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0"/>
    </row>
    <row r="35" spans="1:16" s="1" customFormat="1">
      <c r="A35" s="89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0"/>
    </row>
    <row r="36" spans="1:16">
      <c r="A36" s="89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0"/>
    </row>
    <row r="37" spans="1:16">
      <c r="A37" s="89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0"/>
    </row>
    <row r="38" spans="1:16">
      <c r="A38" s="89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0"/>
    </row>
    <row r="39" spans="1:16">
      <c r="A39" s="89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0"/>
    </row>
    <row r="40" spans="1:16">
      <c r="A40" s="89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0"/>
    </row>
    <row r="41" spans="1:16">
      <c r="A41" s="89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0"/>
      <c r="P41" s="1"/>
    </row>
    <row r="42" spans="1:16">
      <c r="A42" s="89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0"/>
      <c r="P42" s="1"/>
    </row>
    <row r="43" spans="1:16">
      <c r="A43" s="89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0"/>
    </row>
    <row r="44" spans="1:16">
      <c r="A44" s="89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0"/>
    </row>
    <row r="45" spans="1:16">
      <c r="A45" s="89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0"/>
    </row>
    <row r="46" spans="1:16">
      <c r="A46" s="89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0"/>
    </row>
    <row r="47" spans="1:16">
      <c r="A47" s="89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0"/>
    </row>
    <row r="48" spans="1:16">
      <c r="A48" s="89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0"/>
    </row>
    <row r="49" spans="1:15">
      <c r="A49" s="89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0"/>
    </row>
    <row r="50" spans="1:15">
      <c r="A50" s="89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0"/>
    </row>
    <row r="51" spans="1:15">
      <c r="A51" s="89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0"/>
    </row>
    <row r="52" spans="1:15">
      <c r="A52" s="89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0"/>
    </row>
    <row r="53" spans="1:15">
      <c r="A53" s="89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0"/>
    </row>
    <row r="54" spans="1:15">
      <c r="A54" s="89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0"/>
    </row>
    <row r="55" spans="1:15">
      <c r="A55" s="89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0"/>
    </row>
    <row r="56" spans="1:15">
      <c r="A56" s="89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0"/>
    </row>
    <row r="57" spans="1:15">
      <c r="A57" s="89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0"/>
    </row>
    <row r="58" spans="1:15">
      <c r="A58" s="96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8"/>
    </row>
  </sheetData>
  <mergeCells count="3">
    <mergeCell ref="A2:O2"/>
    <mergeCell ref="A3:O3"/>
    <mergeCell ref="A30:O30"/>
  </mergeCells>
  <pageMargins left="0.7" right="0.7" top="0.75" bottom="0.75" header="0.3" footer="0.3"/>
  <pageSetup paperSize="9" scale="6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Q76"/>
  <sheetViews>
    <sheetView view="pageBreakPreview" zoomScale="80" zoomScaleSheetLayoutView="80" workbookViewId="0">
      <selection activeCell="L29" sqref="L29"/>
    </sheetView>
  </sheetViews>
  <sheetFormatPr defaultRowHeight="12.75"/>
  <sheetData>
    <row r="1" spans="1:17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8"/>
    </row>
    <row r="2" spans="1:17" ht="20.25">
      <c r="A2" s="188" t="s">
        <v>51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94"/>
      <c r="Q2" s="90"/>
    </row>
    <row r="3" spans="1:17">
      <c r="A3" s="89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0"/>
    </row>
    <row r="4" spans="1:17">
      <c r="A4" s="89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0"/>
    </row>
    <row r="5" spans="1:17">
      <c r="A5" s="89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0"/>
    </row>
    <row r="6" spans="1:17">
      <c r="A6" s="89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0"/>
    </row>
    <row r="7" spans="1:17">
      <c r="A7" s="89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0"/>
    </row>
    <row r="8" spans="1:17">
      <c r="A8" s="89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0"/>
    </row>
    <row r="9" spans="1:17">
      <c r="A9" s="89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0"/>
    </row>
    <row r="10" spans="1:17">
      <c r="A10" s="89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0"/>
    </row>
    <row r="11" spans="1:17">
      <c r="A11" s="89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0"/>
    </row>
    <row r="12" spans="1:17">
      <c r="A12" s="89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0"/>
    </row>
    <row r="13" spans="1:17">
      <c r="A13" s="89"/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0"/>
    </row>
    <row r="14" spans="1:17">
      <c r="A14" s="89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0"/>
    </row>
    <row r="15" spans="1:17">
      <c r="A15" s="89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0"/>
    </row>
    <row r="16" spans="1:17">
      <c r="A16" s="89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0"/>
    </row>
    <row r="17" spans="1:17">
      <c r="A17" s="89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0"/>
    </row>
    <row r="18" spans="1:17">
      <c r="A18" s="89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0"/>
    </row>
    <row r="19" spans="1:17">
      <c r="A19" s="89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0"/>
    </row>
    <row r="20" spans="1:17">
      <c r="A20" s="89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0"/>
    </row>
    <row r="21" spans="1:17">
      <c r="A21" s="89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0"/>
    </row>
    <row r="22" spans="1:17">
      <c r="A22" s="89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0"/>
    </row>
    <row r="23" spans="1:17">
      <c r="A23" s="89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0"/>
    </row>
    <row r="24" spans="1:17">
      <c r="A24" s="89"/>
      <c r="B24" s="94"/>
      <c r="C24" s="94"/>
      <c r="D24" s="94"/>
      <c r="E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0"/>
    </row>
    <row r="25" spans="1:17">
      <c r="A25" s="89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0"/>
    </row>
    <row r="26" spans="1:17">
      <c r="A26" s="89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0"/>
    </row>
    <row r="27" spans="1:17">
      <c r="A27" s="89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0"/>
    </row>
    <row r="28" spans="1:17">
      <c r="A28" s="89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0"/>
    </row>
    <row r="29" spans="1:17">
      <c r="A29" s="89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0"/>
    </row>
    <row r="30" spans="1:17">
      <c r="A30" s="89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0"/>
    </row>
    <row r="31" spans="1:17">
      <c r="A31" s="89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0"/>
    </row>
    <row r="32" spans="1:17">
      <c r="A32" s="89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0"/>
    </row>
    <row r="33" spans="1:17">
      <c r="A33" s="89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0"/>
    </row>
    <row r="34" spans="1:17">
      <c r="A34" s="89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0"/>
    </row>
    <row r="35" spans="1:17">
      <c r="A35" s="89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0"/>
    </row>
    <row r="36" spans="1:17">
      <c r="A36" s="89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0"/>
    </row>
    <row r="37" spans="1:17">
      <c r="A37" s="89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0"/>
    </row>
    <row r="38" spans="1:17">
      <c r="A38" s="89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0"/>
    </row>
    <row r="39" spans="1:17">
      <c r="A39" s="89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0"/>
    </row>
    <row r="40" spans="1:17">
      <c r="A40" s="89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0"/>
    </row>
    <row r="41" spans="1:17">
      <c r="A41" s="89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0"/>
    </row>
    <row r="42" spans="1:17">
      <c r="A42" s="89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0"/>
    </row>
    <row r="43" spans="1:17">
      <c r="A43" s="89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0"/>
    </row>
    <row r="44" spans="1:17">
      <c r="A44" s="89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0"/>
    </row>
    <row r="45" spans="1:17">
      <c r="A45" s="89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0"/>
    </row>
    <row r="46" spans="1:17">
      <c r="A46" s="89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0"/>
    </row>
    <row r="47" spans="1:17">
      <c r="A47" s="89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0"/>
    </row>
    <row r="48" spans="1:17">
      <c r="A48" s="89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0"/>
    </row>
    <row r="49" spans="1:17">
      <c r="A49" s="89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0"/>
    </row>
    <row r="50" spans="1:17">
      <c r="A50" s="89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0"/>
    </row>
    <row r="51" spans="1:17">
      <c r="A51" s="89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0"/>
    </row>
    <row r="52" spans="1:17">
      <c r="A52" s="89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0"/>
    </row>
    <row r="53" spans="1:17">
      <c r="A53" s="89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0"/>
    </row>
    <row r="54" spans="1:17">
      <c r="A54" s="89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0"/>
    </row>
    <row r="55" spans="1:17">
      <c r="A55" s="89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0"/>
    </row>
    <row r="56" spans="1:17">
      <c r="A56" s="89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0"/>
    </row>
    <row r="57" spans="1:17">
      <c r="A57" s="89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0"/>
    </row>
    <row r="58" spans="1:17">
      <c r="A58" s="89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0"/>
    </row>
    <row r="59" spans="1:17">
      <c r="A59" s="89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0"/>
    </row>
    <row r="60" spans="1:17">
      <c r="A60" s="89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0"/>
    </row>
    <row r="61" spans="1:17">
      <c r="A61" s="89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0"/>
    </row>
    <row r="62" spans="1:17">
      <c r="A62" s="89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0"/>
    </row>
    <row r="63" spans="1:17">
      <c r="A63" s="89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0"/>
    </row>
    <row r="64" spans="1:17">
      <c r="A64" s="89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0"/>
    </row>
    <row r="65" spans="1:17">
      <c r="A65" s="89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0"/>
    </row>
    <row r="66" spans="1:17">
      <c r="A66" s="89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0"/>
    </row>
    <row r="67" spans="1:17">
      <c r="A67" s="89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0"/>
    </row>
    <row r="68" spans="1:17">
      <c r="A68" s="89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0"/>
    </row>
    <row r="69" spans="1:17">
      <c r="A69" s="89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0"/>
    </row>
    <row r="70" spans="1:17">
      <c r="A70" s="89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0"/>
    </row>
    <row r="71" spans="1:17">
      <c r="A71" s="89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0"/>
    </row>
    <row r="72" spans="1:17">
      <c r="A72" s="89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0"/>
    </row>
    <row r="73" spans="1:17">
      <c r="A73" s="89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0"/>
    </row>
    <row r="74" spans="1:17">
      <c r="A74" s="89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0"/>
    </row>
    <row r="75" spans="1:17">
      <c r="A75" s="89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0"/>
    </row>
    <row r="76" spans="1:17">
      <c r="A76" s="96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8"/>
    </row>
  </sheetData>
  <mergeCells count="1">
    <mergeCell ref="A2:O2"/>
  </mergeCells>
  <pageMargins left="0.7" right="0.7" top="0.75" bottom="0.75" header="0.3" footer="0.3"/>
  <pageSetup paperSize="9" scale="5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K89"/>
  <sheetViews>
    <sheetView view="pageBreakPreview" zoomScale="115" zoomScaleNormal="140" zoomScaleSheetLayoutView="115" workbookViewId="0">
      <selection activeCell="C113" sqref="C113"/>
    </sheetView>
  </sheetViews>
  <sheetFormatPr defaultColWidth="9.140625" defaultRowHeight="12.75" outlineLevelRow="1"/>
  <cols>
    <col min="1" max="1" width="9.85546875" style="15" customWidth="1"/>
    <col min="2" max="2" width="11.140625" style="15" customWidth="1"/>
    <col min="3" max="3" width="47.5703125" style="15" customWidth="1"/>
    <col min="4" max="4" width="11.140625" style="15" customWidth="1"/>
    <col min="5" max="5" width="9.7109375" style="28" customWidth="1"/>
    <col min="6" max="6" width="9.28515625" style="28" customWidth="1"/>
    <col min="7" max="7" width="11.140625" style="28" customWidth="1"/>
    <col min="8" max="8" width="10.42578125" style="28" customWidth="1"/>
    <col min="9" max="232" width="9.140625" style="15"/>
    <col min="233" max="233" width="3.7109375" style="15" customWidth="1"/>
    <col min="234" max="234" width="5.5703125" style="15" customWidth="1"/>
    <col min="235" max="235" width="2.140625" style="15" customWidth="1"/>
    <col min="236" max="236" width="2.85546875" style="15" customWidth="1"/>
    <col min="237" max="237" width="4.28515625" style="15" customWidth="1"/>
    <col min="238" max="242" width="3.140625" style="15" customWidth="1"/>
    <col min="243" max="244" width="1.7109375" style="15" customWidth="1"/>
    <col min="245" max="245" width="2.42578125" style="15" customWidth="1"/>
    <col min="246" max="246" width="5.42578125" style="15" customWidth="1"/>
    <col min="247" max="247" width="4.140625" style="15" customWidth="1"/>
    <col min="248" max="248" width="1.7109375" style="15" customWidth="1"/>
    <col min="249" max="252" width="3.140625" style="15" customWidth="1"/>
    <col min="253" max="253" width="4.5703125" style="15" customWidth="1"/>
    <col min="254" max="256" width="2.85546875" style="15" customWidth="1"/>
    <col min="257" max="257" width="3.140625" style="15" customWidth="1"/>
    <col min="258" max="258" width="2.85546875" style="15" customWidth="1"/>
    <col min="259" max="259" width="3.5703125" style="15" customWidth="1"/>
    <col min="260" max="260" width="2.7109375" style="15" customWidth="1"/>
    <col min="261" max="261" width="3.7109375" style="15" customWidth="1"/>
    <col min="262" max="262" width="5.7109375" style="15" customWidth="1"/>
    <col min="263" max="263" width="4.7109375" style="15" customWidth="1"/>
    <col min="264" max="488" width="9.140625" style="15"/>
    <col min="489" max="489" width="3.7109375" style="15" customWidth="1"/>
    <col min="490" max="490" width="5.5703125" style="15" customWidth="1"/>
    <col min="491" max="491" width="2.140625" style="15" customWidth="1"/>
    <col min="492" max="492" width="2.85546875" style="15" customWidth="1"/>
    <col min="493" max="493" width="4.28515625" style="15" customWidth="1"/>
    <col min="494" max="498" width="3.140625" style="15" customWidth="1"/>
    <col min="499" max="500" width="1.7109375" style="15" customWidth="1"/>
    <col min="501" max="501" width="2.42578125" style="15" customWidth="1"/>
    <col min="502" max="502" width="5.42578125" style="15" customWidth="1"/>
    <col min="503" max="503" width="4.140625" style="15" customWidth="1"/>
    <col min="504" max="504" width="1.7109375" style="15" customWidth="1"/>
    <col min="505" max="508" width="3.140625" style="15" customWidth="1"/>
    <col min="509" max="509" width="4.5703125" style="15" customWidth="1"/>
    <col min="510" max="512" width="2.85546875" style="15" customWidth="1"/>
    <col min="513" max="513" width="3.140625" style="15" customWidth="1"/>
    <col min="514" max="514" width="2.85546875" style="15" customWidth="1"/>
    <col min="515" max="515" width="3.5703125" style="15" customWidth="1"/>
    <col min="516" max="516" width="2.7109375" style="15" customWidth="1"/>
    <col min="517" max="517" width="3.7109375" style="15" customWidth="1"/>
    <col min="518" max="518" width="5.7109375" style="15" customWidth="1"/>
    <col min="519" max="519" width="4.7109375" style="15" customWidth="1"/>
    <col min="520" max="744" width="9.140625" style="15"/>
    <col min="745" max="745" width="3.7109375" style="15" customWidth="1"/>
    <col min="746" max="746" width="5.5703125" style="15" customWidth="1"/>
    <col min="747" max="747" width="2.140625" style="15" customWidth="1"/>
    <col min="748" max="748" width="2.85546875" style="15" customWidth="1"/>
    <col min="749" max="749" width="4.28515625" style="15" customWidth="1"/>
    <col min="750" max="754" width="3.140625" style="15" customWidth="1"/>
    <col min="755" max="756" width="1.7109375" style="15" customWidth="1"/>
    <col min="757" max="757" width="2.42578125" style="15" customWidth="1"/>
    <col min="758" max="758" width="5.42578125" style="15" customWidth="1"/>
    <col min="759" max="759" width="4.140625" style="15" customWidth="1"/>
    <col min="760" max="760" width="1.7109375" style="15" customWidth="1"/>
    <col min="761" max="764" width="3.140625" style="15" customWidth="1"/>
    <col min="765" max="765" width="4.5703125" style="15" customWidth="1"/>
    <col min="766" max="768" width="2.85546875" style="15" customWidth="1"/>
    <col min="769" max="769" width="3.140625" style="15" customWidth="1"/>
    <col min="770" max="770" width="2.85546875" style="15" customWidth="1"/>
    <col min="771" max="771" width="3.5703125" style="15" customWidth="1"/>
    <col min="772" max="772" width="2.7109375" style="15" customWidth="1"/>
    <col min="773" max="773" width="3.7109375" style="15" customWidth="1"/>
    <col min="774" max="774" width="5.7109375" style="15" customWidth="1"/>
    <col min="775" max="775" width="4.7109375" style="15" customWidth="1"/>
    <col min="776" max="1000" width="9.140625" style="15"/>
    <col min="1001" max="1001" width="3.7109375" style="15" customWidth="1"/>
    <col min="1002" max="1002" width="5.5703125" style="15" customWidth="1"/>
    <col min="1003" max="1003" width="2.140625" style="15" customWidth="1"/>
    <col min="1004" max="1004" width="2.85546875" style="15" customWidth="1"/>
    <col min="1005" max="1005" width="4.28515625" style="15" customWidth="1"/>
    <col min="1006" max="1010" width="3.140625" style="15" customWidth="1"/>
    <col min="1011" max="1012" width="1.7109375" style="15" customWidth="1"/>
    <col min="1013" max="1013" width="2.42578125" style="15" customWidth="1"/>
    <col min="1014" max="1014" width="5.42578125" style="15" customWidth="1"/>
    <col min="1015" max="1015" width="4.140625" style="15" customWidth="1"/>
    <col min="1016" max="1016" width="1.7109375" style="15" customWidth="1"/>
    <col min="1017" max="1020" width="3.140625" style="15" customWidth="1"/>
    <col min="1021" max="1021" width="4.5703125" style="15" customWidth="1"/>
    <col min="1022" max="1024" width="2.85546875" style="15" customWidth="1"/>
    <col min="1025" max="1025" width="3.140625" style="15" customWidth="1"/>
    <col min="1026" max="1026" width="2.85546875" style="15" customWidth="1"/>
    <col min="1027" max="1027" width="3.5703125" style="15" customWidth="1"/>
    <col min="1028" max="1028" width="2.7109375" style="15" customWidth="1"/>
    <col min="1029" max="1029" width="3.7109375" style="15" customWidth="1"/>
    <col min="1030" max="1030" width="5.7109375" style="15" customWidth="1"/>
    <col min="1031" max="1031" width="4.7109375" style="15" customWidth="1"/>
    <col min="1032" max="1256" width="9.140625" style="15"/>
    <col min="1257" max="1257" width="3.7109375" style="15" customWidth="1"/>
    <col min="1258" max="1258" width="5.5703125" style="15" customWidth="1"/>
    <col min="1259" max="1259" width="2.140625" style="15" customWidth="1"/>
    <col min="1260" max="1260" width="2.85546875" style="15" customWidth="1"/>
    <col min="1261" max="1261" width="4.28515625" style="15" customWidth="1"/>
    <col min="1262" max="1266" width="3.140625" style="15" customWidth="1"/>
    <col min="1267" max="1268" width="1.7109375" style="15" customWidth="1"/>
    <col min="1269" max="1269" width="2.42578125" style="15" customWidth="1"/>
    <col min="1270" max="1270" width="5.42578125" style="15" customWidth="1"/>
    <col min="1271" max="1271" width="4.140625" style="15" customWidth="1"/>
    <col min="1272" max="1272" width="1.7109375" style="15" customWidth="1"/>
    <col min="1273" max="1276" width="3.140625" style="15" customWidth="1"/>
    <col min="1277" max="1277" width="4.5703125" style="15" customWidth="1"/>
    <col min="1278" max="1280" width="2.85546875" style="15" customWidth="1"/>
    <col min="1281" max="1281" width="3.140625" style="15" customWidth="1"/>
    <col min="1282" max="1282" width="2.85546875" style="15" customWidth="1"/>
    <col min="1283" max="1283" width="3.5703125" style="15" customWidth="1"/>
    <col min="1284" max="1284" width="2.7109375" style="15" customWidth="1"/>
    <col min="1285" max="1285" width="3.7109375" style="15" customWidth="1"/>
    <col min="1286" max="1286" width="5.7109375" style="15" customWidth="1"/>
    <col min="1287" max="1287" width="4.7109375" style="15" customWidth="1"/>
    <col min="1288" max="1512" width="9.140625" style="15"/>
    <col min="1513" max="1513" width="3.7109375" style="15" customWidth="1"/>
    <col min="1514" max="1514" width="5.5703125" style="15" customWidth="1"/>
    <col min="1515" max="1515" width="2.140625" style="15" customWidth="1"/>
    <col min="1516" max="1516" width="2.85546875" style="15" customWidth="1"/>
    <col min="1517" max="1517" width="4.28515625" style="15" customWidth="1"/>
    <col min="1518" max="1522" width="3.140625" style="15" customWidth="1"/>
    <col min="1523" max="1524" width="1.7109375" style="15" customWidth="1"/>
    <col min="1525" max="1525" width="2.42578125" style="15" customWidth="1"/>
    <col min="1526" max="1526" width="5.42578125" style="15" customWidth="1"/>
    <col min="1527" max="1527" width="4.140625" style="15" customWidth="1"/>
    <col min="1528" max="1528" width="1.7109375" style="15" customWidth="1"/>
    <col min="1529" max="1532" width="3.140625" style="15" customWidth="1"/>
    <col min="1533" max="1533" width="4.5703125" style="15" customWidth="1"/>
    <col min="1534" max="1536" width="2.85546875" style="15" customWidth="1"/>
    <col min="1537" max="1537" width="3.140625" style="15" customWidth="1"/>
    <col min="1538" max="1538" width="2.85546875" style="15" customWidth="1"/>
    <col min="1539" max="1539" width="3.5703125" style="15" customWidth="1"/>
    <col min="1540" max="1540" width="2.7109375" style="15" customWidth="1"/>
    <col min="1541" max="1541" width="3.7109375" style="15" customWidth="1"/>
    <col min="1542" max="1542" width="5.7109375" style="15" customWidth="1"/>
    <col min="1543" max="1543" width="4.7109375" style="15" customWidth="1"/>
    <col min="1544" max="1768" width="9.140625" style="15"/>
    <col min="1769" max="1769" width="3.7109375" style="15" customWidth="1"/>
    <col min="1770" max="1770" width="5.5703125" style="15" customWidth="1"/>
    <col min="1771" max="1771" width="2.140625" style="15" customWidth="1"/>
    <col min="1772" max="1772" width="2.85546875" style="15" customWidth="1"/>
    <col min="1773" max="1773" width="4.28515625" style="15" customWidth="1"/>
    <col min="1774" max="1778" width="3.140625" style="15" customWidth="1"/>
    <col min="1779" max="1780" width="1.7109375" style="15" customWidth="1"/>
    <col min="1781" max="1781" width="2.42578125" style="15" customWidth="1"/>
    <col min="1782" max="1782" width="5.42578125" style="15" customWidth="1"/>
    <col min="1783" max="1783" width="4.140625" style="15" customWidth="1"/>
    <col min="1784" max="1784" width="1.7109375" style="15" customWidth="1"/>
    <col min="1785" max="1788" width="3.140625" style="15" customWidth="1"/>
    <col min="1789" max="1789" width="4.5703125" style="15" customWidth="1"/>
    <col min="1790" max="1792" width="2.85546875" style="15" customWidth="1"/>
    <col min="1793" max="1793" width="3.140625" style="15" customWidth="1"/>
    <col min="1794" max="1794" width="2.85546875" style="15" customWidth="1"/>
    <col min="1795" max="1795" width="3.5703125" style="15" customWidth="1"/>
    <col min="1796" max="1796" width="2.7109375" style="15" customWidth="1"/>
    <col min="1797" max="1797" width="3.7109375" style="15" customWidth="1"/>
    <col min="1798" max="1798" width="5.7109375" style="15" customWidth="1"/>
    <col min="1799" max="1799" width="4.7109375" style="15" customWidth="1"/>
    <col min="1800" max="2024" width="9.140625" style="15"/>
    <col min="2025" max="2025" width="3.7109375" style="15" customWidth="1"/>
    <col min="2026" max="2026" width="5.5703125" style="15" customWidth="1"/>
    <col min="2027" max="2027" width="2.140625" style="15" customWidth="1"/>
    <col min="2028" max="2028" width="2.85546875" style="15" customWidth="1"/>
    <col min="2029" max="2029" width="4.28515625" style="15" customWidth="1"/>
    <col min="2030" max="2034" width="3.140625" style="15" customWidth="1"/>
    <col min="2035" max="2036" width="1.7109375" style="15" customWidth="1"/>
    <col min="2037" max="2037" width="2.42578125" style="15" customWidth="1"/>
    <col min="2038" max="2038" width="5.42578125" style="15" customWidth="1"/>
    <col min="2039" max="2039" width="4.140625" style="15" customWidth="1"/>
    <col min="2040" max="2040" width="1.7109375" style="15" customWidth="1"/>
    <col min="2041" max="2044" width="3.140625" style="15" customWidth="1"/>
    <col min="2045" max="2045" width="4.5703125" style="15" customWidth="1"/>
    <col min="2046" max="2048" width="2.85546875" style="15" customWidth="1"/>
    <col min="2049" max="2049" width="3.140625" style="15" customWidth="1"/>
    <col min="2050" max="2050" width="2.85546875" style="15" customWidth="1"/>
    <col min="2051" max="2051" width="3.5703125" style="15" customWidth="1"/>
    <col min="2052" max="2052" width="2.7109375" style="15" customWidth="1"/>
    <col min="2053" max="2053" width="3.7109375" style="15" customWidth="1"/>
    <col min="2054" max="2054" width="5.7109375" style="15" customWidth="1"/>
    <col min="2055" max="2055" width="4.7109375" style="15" customWidth="1"/>
    <col min="2056" max="2280" width="9.140625" style="15"/>
    <col min="2281" max="2281" width="3.7109375" style="15" customWidth="1"/>
    <col min="2282" max="2282" width="5.5703125" style="15" customWidth="1"/>
    <col min="2283" max="2283" width="2.140625" style="15" customWidth="1"/>
    <col min="2284" max="2284" width="2.85546875" style="15" customWidth="1"/>
    <col min="2285" max="2285" width="4.28515625" style="15" customWidth="1"/>
    <col min="2286" max="2290" width="3.140625" style="15" customWidth="1"/>
    <col min="2291" max="2292" width="1.7109375" style="15" customWidth="1"/>
    <col min="2293" max="2293" width="2.42578125" style="15" customWidth="1"/>
    <col min="2294" max="2294" width="5.42578125" style="15" customWidth="1"/>
    <col min="2295" max="2295" width="4.140625" style="15" customWidth="1"/>
    <col min="2296" max="2296" width="1.7109375" style="15" customWidth="1"/>
    <col min="2297" max="2300" width="3.140625" style="15" customWidth="1"/>
    <col min="2301" max="2301" width="4.5703125" style="15" customWidth="1"/>
    <col min="2302" max="2304" width="2.85546875" style="15" customWidth="1"/>
    <col min="2305" max="2305" width="3.140625" style="15" customWidth="1"/>
    <col min="2306" max="2306" width="2.85546875" style="15" customWidth="1"/>
    <col min="2307" max="2307" width="3.5703125" style="15" customWidth="1"/>
    <col min="2308" max="2308" width="2.7109375" style="15" customWidth="1"/>
    <col min="2309" max="2309" width="3.7109375" style="15" customWidth="1"/>
    <col min="2310" max="2310" width="5.7109375" style="15" customWidth="1"/>
    <col min="2311" max="2311" width="4.7109375" style="15" customWidth="1"/>
    <col min="2312" max="2536" width="9.140625" style="15"/>
    <col min="2537" max="2537" width="3.7109375" style="15" customWidth="1"/>
    <col min="2538" max="2538" width="5.5703125" style="15" customWidth="1"/>
    <col min="2539" max="2539" width="2.140625" style="15" customWidth="1"/>
    <col min="2540" max="2540" width="2.85546875" style="15" customWidth="1"/>
    <col min="2541" max="2541" width="4.28515625" style="15" customWidth="1"/>
    <col min="2542" max="2546" width="3.140625" style="15" customWidth="1"/>
    <col min="2547" max="2548" width="1.7109375" style="15" customWidth="1"/>
    <col min="2549" max="2549" width="2.42578125" style="15" customWidth="1"/>
    <col min="2550" max="2550" width="5.42578125" style="15" customWidth="1"/>
    <col min="2551" max="2551" width="4.140625" style="15" customWidth="1"/>
    <col min="2552" max="2552" width="1.7109375" style="15" customWidth="1"/>
    <col min="2553" max="2556" width="3.140625" style="15" customWidth="1"/>
    <col min="2557" max="2557" width="4.5703125" style="15" customWidth="1"/>
    <col min="2558" max="2560" width="2.85546875" style="15" customWidth="1"/>
    <col min="2561" max="2561" width="3.140625" style="15" customWidth="1"/>
    <col min="2562" max="2562" width="2.85546875" style="15" customWidth="1"/>
    <col min="2563" max="2563" width="3.5703125" style="15" customWidth="1"/>
    <col min="2564" max="2564" width="2.7109375" style="15" customWidth="1"/>
    <col min="2565" max="2565" width="3.7109375" style="15" customWidth="1"/>
    <col min="2566" max="2566" width="5.7109375" style="15" customWidth="1"/>
    <col min="2567" max="2567" width="4.7109375" style="15" customWidth="1"/>
    <col min="2568" max="2792" width="9.140625" style="15"/>
    <col min="2793" max="2793" width="3.7109375" style="15" customWidth="1"/>
    <col min="2794" max="2794" width="5.5703125" style="15" customWidth="1"/>
    <col min="2795" max="2795" width="2.140625" style="15" customWidth="1"/>
    <col min="2796" max="2796" width="2.85546875" style="15" customWidth="1"/>
    <col min="2797" max="2797" width="4.28515625" style="15" customWidth="1"/>
    <col min="2798" max="2802" width="3.140625" style="15" customWidth="1"/>
    <col min="2803" max="2804" width="1.7109375" style="15" customWidth="1"/>
    <col min="2805" max="2805" width="2.42578125" style="15" customWidth="1"/>
    <col min="2806" max="2806" width="5.42578125" style="15" customWidth="1"/>
    <col min="2807" max="2807" width="4.140625" style="15" customWidth="1"/>
    <col min="2808" max="2808" width="1.7109375" style="15" customWidth="1"/>
    <col min="2809" max="2812" width="3.140625" style="15" customWidth="1"/>
    <col min="2813" max="2813" width="4.5703125" style="15" customWidth="1"/>
    <col min="2814" max="2816" width="2.85546875" style="15" customWidth="1"/>
    <col min="2817" max="2817" width="3.140625" style="15" customWidth="1"/>
    <col min="2818" max="2818" width="2.85546875" style="15" customWidth="1"/>
    <col min="2819" max="2819" width="3.5703125" style="15" customWidth="1"/>
    <col min="2820" max="2820" width="2.7109375" style="15" customWidth="1"/>
    <col min="2821" max="2821" width="3.7109375" style="15" customWidth="1"/>
    <col min="2822" max="2822" width="5.7109375" style="15" customWidth="1"/>
    <col min="2823" max="2823" width="4.7109375" style="15" customWidth="1"/>
    <col min="2824" max="3048" width="9.140625" style="15"/>
    <col min="3049" max="3049" width="3.7109375" style="15" customWidth="1"/>
    <col min="3050" max="3050" width="5.5703125" style="15" customWidth="1"/>
    <col min="3051" max="3051" width="2.140625" style="15" customWidth="1"/>
    <col min="3052" max="3052" width="2.85546875" style="15" customWidth="1"/>
    <col min="3053" max="3053" width="4.28515625" style="15" customWidth="1"/>
    <col min="3054" max="3058" width="3.140625" style="15" customWidth="1"/>
    <col min="3059" max="3060" width="1.7109375" style="15" customWidth="1"/>
    <col min="3061" max="3061" width="2.42578125" style="15" customWidth="1"/>
    <col min="3062" max="3062" width="5.42578125" style="15" customWidth="1"/>
    <col min="3063" max="3063" width="4.140625" style="15" customWidth="1"/>
    <col min="3064" max="3064" width="1.7109375" style="15" customWidth="1"/>
    <col min="3065" max="3068" width="3.140625" style="15" customWidth="1"/>
    <col min="3069" max="3069" width="4.5703125" style="15" customWidth="1"/>
    <col min="3070" max="3072" width="2.85546875" style="15" customWidth="1"/>
    <col min="3073" max="3073" width="3.140625" style="15" customWidth="1"/>
    <col min="3074" max="3074" width="2.85546875" style="15" customWidth="1"/>
    <col min="3075" max="3075" width="3.5703125" style="15" customWidth="1"/>
    <col min="3076" max="3076" width="2.7109375" style="15" customWidth="1"/>
    <col min="3077" max="3077" width="3.7109375" style="15" customWidth="1"/>
    <col min="3078" max="3078" width="5.7109375" style="15" customWidth="1"/>
    <col min="3079" max="3079" width="4.7109375" style="15" customWidth="1"/>
    <col min="3080" max="3304" width="9.140625" style="15"/>
    <col min="3305" max="3305" width="3.7109375" style="15" customWidth="1"/>
    <col min="3306" max="3306" width="5.5703125" style="15" customWidth="1"/>
    <col min="3307" max="3307" width="2.140625" style="15" customWidth="1"/>
    <col min="3308" max="3308" width="2.85546875" style="15" customWidth="1"/>
    <col min="3309" max="3309" width="4.28515625" style="15" customWidth="1"/>
    <col min="3310" max="3314" width="3.140625" style="15" customWidth="1"/>
    <col min="3315" max="3316" width="1.7109375" style="15" customWidth="1"/>
    <col min="3317" max="3317" width="2.42578125" style="15" customWidth="1"/>
    <col min="3318" max="3318" width="5.42578125" style="15" customWidth="1"/>
    <col min="3319" max="3319" width="4.140625" style="15" customWidth="1"/>
    <col min="3320" max="3320" width="1.7109375" style="15" customWidth="1"/>
    <col min="3321" max="3324" width="3.140625" style="15" customWidth="1"/>
    <col min="3325" max="3325" width="4.5703125" style="15" customWidth="1"/>
    <col min="3326" max="3328" width="2.85546875" style="15" customWidth="1"/>
    <col min="3329" max="3329" width="3.140625" style="15" customWidth="1"/>
    <col min="3330" max="3330" width="2.85546875" style="15" customWidth="1"/>
    <col min="3331" max="3331" width="3.5703125" style="15" customWidth="1"/>
    <col min="3332" max="3332" width="2.7109375" style="15" customWidth="1"/>
    <col min="3333" max="3333" width="3.7109375" style="15" customWidth="1"/>
    <col min="3334" max="3334" width="5.7109375" style="15" customWidth="1"/>
    <col min="3335" max="3335" width="4.7109375" style="15" customWidth="1"/>
    <col min="3336" max="3560" width="9.140625" style="15"/>
    <col min="3561" max="3561" width="3.7109375" style="15" customWidth="1"/>
    <col min="3562" max="3562" width="5.5703125" style="15" customWidth="1"/>
    <col min="3563" max="3563" width="2.140625" style="15" customWidth="1"/>
    <col min="3564" max="3564" width="2.85546875" style="15" customWidth="1"/>
    <col min="3565" max="3565" width="4.28515625" style="15" customWidth="1"/>
    <col min="3566" max="3570" width="3.140625" style="15" customWidth="1"/>
    <col min="3571" max="3572" width="1.7109375" style="15" customWidth="1"/>
    <col min="3573" max="3573" width="2.42578125" style="15" customWidth="1"/>
    <col min="3574" max="3574" width="5.42578125" style="15" customWidth="1"/>
    <col min="3575" max="3575" width="4.140625" style="15" customWidth="1"/>
    <col min="3576" max="3576" width="1.7109375" style="15" customWidth="1"/>
    <col min="3577" max="3580" width="3.140625" style="15" customWidth="1"/>
    <col min="3581" max="3581" width="4.5703125" style="15" customWidth="1"/>
    <col min="3582" max="3584" width="2.85546875" style="15" customWidth="1"/>
    <col min="3585" max="3585" width="3.140625" style="15" customWidth="1"/>
    <col min="3586" max="3586" width="2.85546875" style="15" customWidth="1"/>
    <col min="3587" max="3587" width="3.5703125" style="15" customWidth="1"/>
    <col min="3588" max="3588" width="2.7109375" style="15" customWidth="1"/>
    <col min="3589" max="3589" width="3.7109375" style="15" customWidth="1"/>
    <col min="3590" max="3590" width="5.7109375" style="15" customWidth="1"/>
    <col min="3591" max="3591" width="4.7109375" style="15" customWidth="1"/>
    <col min="3592" max="3816" width="9.140625" style="15"/>
    <col min="3817" max="3817" width="3.7109375" style="15" customWidth="1"/>
    <col min="3818" max="3818" width="5.5703125" style="15" customWidth="1"/>
    <col min="3819" max="3819" width="2.140625" style="15" customWidth="1"/>
    <col min="3820" max="3820" width="2.85546875" style="15" customWidth="1"/>
    <col min="3821" max="3821" width="4.28515625" style="15" customWidth="1"/>
    <col min="3822" max="3826" width="3.140625" style="15" customWidth="1"/>
    <col min="3827" max="3828" width="1.7109375" style="15" customWidth="1"/>
    <col min="3829" max="3829" width="2.42578125" style="15" customWidth="1"/>
    <col min="3830" max="3830" width="5.42578125" style="15" customWidth="1"/>
    <col min="3831" max="3831" width="4.140625" style="15" customWidth="1"/>
    <col min="3832" max="3832" width="1.7109375" style="15" customWidth="1"/>
    <col min="3833" max="3836" width="3.140625" style="15" customWidth="1"/>
    <col min="3837" max="3837" width="4.5703125" style="15" customWidth="1"/>
    <col min="3838" max="3840" width="2.85546875" style="15" customWidth="1"/>
    <col min="3841" max="3841" width="3.140625" style="15" customWidth="1"/>
    <col min="3842" max="3842" width="2.85546875" style="15" customWidth="1"/>
    <col min="3843" max="3843" width="3.5703125" style="15" customWidth="1"/>
    <col min="3844" max="3844" width="2.7109375" style="15" customWidth="1"/>
    <col min="3845" max="3845" width="3.7109375" style="15" customWidth="1"/>
    <col min="3846" max="3846" width="5.7109375" style="15" customWidth="1"/>
    <col min="3847" max="3847" width="4.7109375" style="15" customWidth="1"/>
    <col min="3848" max="4072" width="9.140625" style="15"/>
    <col min="4073" max="4073" width="3.7109375" style="15" customWidth="1"/>
    <col min="4074" max="4074" width="5.5703125" style="15" customWidth="1"/>
    <col min="4075" max="4075" width="2.140625" style="15" customWidth="1"/>
    <col min="4076" max="4076" width="2.85546875" style="15" customWidth="1"/>
    <col min="4077" max="4077" width="4.28515625" style="15" customWidth="1"/>
    <col min="4078" max="4082" width="3.140625" style="15" customWidth="1"/>
    <col min="4083" max="4084" width="1.7109375" style="15" customWidth="1"/>
    <col min="4085" max="4085" width="2.42578125" style="15" customWidth="1"/>
    <col min="4086" max="4086" width="5.42578125" style="15" customWidth="1"/>
    <col min="4087" max="4087" width="4.140625" style="15" customWidth="1"/>
    <col min="4088" max="4088" width="1.7109375" style="15" customWidth="1"/>
    <col min="4089" max="4092" width="3.140625" style="15" customWidth="1"/>
    <col min="4093" max="4093" width="4.5703125" style="15" customWidth="1"/>
    <col min="4094" max="4096" width="2.85546875" style="15" customWidth="1"/>
    <col min="4097" max="4097" width="3.140625" style="15" customWidth="1"/>
    <col min="4098" max="4098" width="2.85546875" style="15" customWidth="1"/>
    <col min="4099" max="4099" width="3.5703125" style="15" customWidth="1"/>
    <col min="4100" max="4100" width="2.7109375" style="15" customWidth="1"/>
    <col min="4101" max="4101" width="3.7109375" style="15" customWidth="1"/>
    <col min="4102" max="4102" width="5.7109375" style="15" customWidth="1"/>
    <col min="4103" max="4103" width="4.7109375" style="15" customWidth="1"/>
    <col min="4104" max="4328" width="9.140625" style="15"/>
    <col min="4329" max="4329" width="3.7109375" style="15" customWidth="1"/>
    <col min="4330" max="4330" width="5.5703125" style="15" customWidth="1"/>
    <col min="4331" max="4331" width="2.140625" style="15" customWidth="1"/>
    <col min="4332" max="4332" width="2.85546875" style="15" customWidth="1"/>
    <col min="4333" max="4333" width="4.28515625" style="15" customWidth="1"/>
    <col min="4334" max="4338" width="3.140625" style="15" customWidth="1"/>
    <col min="4339" max="4340" width="1.7109375" style="15" customWidth="1"/>
    <col min="4341" max="4341" width="2.42578125" style="15" customWidth="1"/>
    <col min="4342" max="4342" width="5.42578125" style="15" customWidth="1"/>
    <col min="4343" max="4343" width="4.140625" style="15" customWidth="1"/>
    <col min="4344" max="4344" width="1.7109375" style="15" customWidth="1"/>
    <col min="4345" max="4348" width="3.140625" style="15" customWidth="1"/>
    <col min="4349" max="4349" width="4.5703125" style="15" customWidth="1"/>
    <col min="4350" max="4352" width="2.85546875" style="15" customWidth="1"/>
    <col min="4353" max="4353" width="3.140625" style="15" customWidth="1"/>
    <col min="4354" max="4354" width="2.85546875" style="15" customWidth="1"/>
    <col min="4355" max="4355" width="3.5703125" style="15" customWidth="1"/>
    <col min="4356" max="4356" width="2.7109375" style="15" customWidth="1"/>
    <col min="4357" max="4357" width="3.7109375" style="15" customWidth="1"/>
    <col min="4358" max="4358" width="5.7109375" style="15" customWidth="1"/>
    <col min="4359" max="4359" width="4.7109375" style="15" customWidth="1"/>
    <col min="4360" max="4584" width="9.140625" style="15"/>
    <col min="4585" max="4585" width="3.7109375" style="15" customWidth="1"/>
    <col min="4586" max="4586" width="5.5703125" style="15" customWidth="1"/>
    <col min="4587" max="4587" width="2.140625" style="15" customWidth="1"/>
    <col min="4588" max="4588" width="2.85546875" style="15" customWidth="1"/>
    <col min="4589" max="4589" width="4.28515625" style="15" customWidth="1"/>
    <col min="4590" max="4594" width="3.140625" style="15" customWidth="1"/>
    <col min="4595" max="4596" width="1.7109375" style="15" customWidth="1"/>
    <col min="4597" max="4597" width="2.42578125" style="15" customWidth="1"/>
    <col min="4598" max="4598" width="5.42578125" style="15" customWidth="1"/>
    <col min="4599" max="4599" width="4.140625" style="15" customWidth="1"/>
    <col min="4600" max="4600" width="1.7109375" style="15" customWidth="1"/>
    <col min="4601" max="4604" width="3.140625" style="15" customWidth="1"/>
    <col min="4605" max="4605" width="4.5703125" style="15" customWidth="1"/>
    <col min="4606" max="4608" width="2.85546875" style="15" customWidth="1"/>
    <col min="4609" max="4609" width="3.140625" style="15" customWidth="1"/>
    <col min="4610" max="4610" width="2.85546875" style="15" customWidth="1"/>
    <col min="4611" max="4611" width="3.5703125" style="15" customWidth="1"/>
    <col min="4612" max="4612" width="2.7109375" style="15" customWidth="1"/>
    <col min="4613" max="4613" width="3.7109375" style="15" customWidth="1"/>
    <col min="4614" max="4614" width="5.7109375" style="15" customWidth="1"/>
    <col min="4615" max="4615" width="4.7109375" style="15" customWidth="1"/>
    <col min="4616" max="4840" width="9.140625" style="15"/>
    <col min="4841" max="4841" width="3.7109375" style="15" customWidth="1"/>
    <col min="4842" max="4842" width="5.5703125" style="15" customWidth="1"/>
    <col min="4843" max="4843" width="2.140625" style="15" customWidth="1"/>
    <col min="4844" max="4844" width="2.85546875" style="15" customWidth="1"/>
    <col min="4845" max="4845" width="4.28515625" style="15" customWidth="1"/>
    <col min="4846" max="4850" width="3.140625" style="15" customWidth="1"/>
    <col min="4851" max="4852" width="1.7109375" style="15" customWidth="1"/>
    <col min="4853" max="4853" width="2.42578125" style="15" customWidth="1"/>
    <col min="4854" max="4854" width="5.42578125" style="15" customWidth="1"/>
    <col min="4855" max="4855" width="4.140625" style="15" customWidth="1"/>
    <col min="4856" max="4856" width="1.7109375" style="15" customWidth="1"/>
    <col min="4857" max="4860" width="3.140625" style="15" customWidth="1"/>
    <col min="4861" max="4861" width="4.5703125" style="15" customWidth="1"/>
    <col min="4862" max="4864" width="2.85546875" style="15" customWidth="1"/>
    <col min="4865" max="4865" width="3.140625" style="15" customWidth="1"/>
    <col min="4866" max="4866" width="2.85546875" style="15" customWidth="1"/>
    <col min="4867" max="4867" width="3.5703125" style="15" customWidth="1"/>
    <col min="4868" max="4868" width="2.7109375" style="15" customWidth="1"/>
    <col min="4869" max="4869" width="3.7109375" style="15" customWidth="1"/>
    <col min="4870" max="4870" width="5.7109375" style="15" customWidth="1"/>
    <col min="4871" max="4871" width="4.7109375" style="15" customWidth="1"/>
    <col min="4872" max="5096" width="9.140625" style="15"/>
    <col min="5097" max="5097" width="3.7109375" style="15" customWidth="1"/>
    <col min="5098" max="5098" width="5.5703125" style="15" customWidth="1"/>
    <col min="5099" max="5099" width="2.140625" style="15" customWidth="1"/>
    <col min="5100" max="5100" width="2.85546875" style="15" customWidth="1"/>
    <col min="5101" max="5101" width="4.28515625" style="15" customWidth="1"/>
    <col min="5102" max="5106" width="3.140625" style="15" customWidth="1"/>
    <col min="5107" max="5108" width="1.7109375" style="15" customWidth="1"/>
    <col min="5109" max="5109" width="2.42578125" style="15" customWidth="1"/>
    <col min="5110" max="5110" width="5.42578125" style="15" customWidth="1"/>
    <col min="5111" max="5111" width="4.140625" style="15" customWidth="1"/>
    <col min="5112" max="5112" width="1.7109375" style="15" customWidth="1"/>
    <col min="5113" max="5116" width="3.140625" style="15" customWidth="1"/>
    <col min="5117" max="5117" width="4.5703125" style="15" customWidth="1"/>
    <col min="5118" max="5120" width="2.85546875" style="15" customWidth="1"/>
    <col min="5121" max="5121" width="3.140625" style="15" customWidth="1"/>
    <col min="5122" max="5122" width="2.85546875" style="15" customWidth="1"/>
    <col min="5123" max="5123" width="3.5703125" style="15" customWidth="1"/>
    <col min="5124" max="5124" width="2.7109375" style="15" customWidth="1"/>
    <col min="5125" max="5125" width="3.7109375" style="15" customWidth="1"/>
    <col min="5126" max="5126" width="5.7109375" style="15" customWidth="1"/>
    <col min="5127" max="5127" width="4.7109375" style="15" customWidth="1"/>
    <col min="5128" max="5352" width="9.140625" style="15"/>
    <col min="5353" max="5353" width="3.7109375" style="15" customWidth="1"/>
    <col min="5354" max="5354" width="5.5703125" style="15" customWidth="1"/>
    <col min="5355" max="5355" width="2.140625" style="15" customWidth="1"/>
    <col min="5356" max="5356" width="2.85546875" style="15" customWidth="1"/>
    <col min="5357" max="5357" width="4.28515625" style="15" customWidth="1"/>
    <col min="5358" max="5362" width="3.140625" style="15" customWidth="1"/>
    <col min="5363" max="5364" width="1.7109375" style="15" customWidth="1"/>
    <col min="5365" max="5365" width="2.42578125" style="15" customWidth="1"/>
    <col min="5366" max="5366" width="5.42578125" style="15" customWidth="1"/>
    <col min="5367" max="5367" width="4.140625" style="15" customWidth="1"/>
    <col min="5368" max="5368" width="1.7109375" style="15" customWidth="1"/>
    <col min="5369" max="5372" width="3.140625" style="15" customWidth="1"/>
    <col min="5373" max="5373" width="4.5703125" style="15" customWidth="1"/>
    <col min="5374" max="5376" width="2.85546875" style="15" customWidth="1"/>
    <col min="5377" max="5377" width="3.140625" style="15" customWidth="1"/>
    <col min="5378" max="5378" width="2.85546875" style="15" customWidth="1"/>
    <col min="5379" max="5379" width="3.5703125" style="15" customWidth="1"/>
    <col min="5380" max="5380" width="2.7109375" style="15" customWidth="1"/>
    <col min="5381" max="5381" width="3.7109375" style="15" customWidth="1"/>
    <col min="5382" max="5382" width="5.7109375" style="15" customWidth="1"/>
    <col min="5383" max="5383" width="4.7109375" style="15" customWidth="1"/>
    <col min="5384" max="5608" width="9.140625" style="15"/>
    <col min="5609" max="5609" width="3.7109375" style="15" customWidth="1"/>
    <col min="5610" max="5610" width="5.5703125" style="15" customWidth="1"/>
    <col min="5611" max="5611" width="2.140625" style="15" customWidth="1"/>
    <col min="5612" max="5612" width="2.85546875" style="15" customWidth="1"/>
    <col min="5613" max="5613" width="4.28515625" style="15" customWidth="1"/>
    <col min="5614" max="5618" width="3.140625" style="15" customWidth="1"/>
    <col min="5619" max="5620" width="1.7109375" style="15" customWidth="1"/>
    <col min="5621" max="5621" width="2.42578125" style="15" customWidth="1"/>
    <col min="5622" max="5622" width="5.42578125" style="15" customWidth="1"/>
    <col min="5623" max="5623" width="4.140625" style="15" customWidth="1"/>
    <col min="5624" max="5624" width="1.7109375" style="15" customWidth="1"/>
    <col min="5625" max="5628" width="3.140625" style="15" customWidth="1"/>
    <col min="5629" max="5629" width="4.5703125" style="15" customWidth="1"/>
    <col min="5630" max="5632" width="2.85546875" style="15" customWidth="1"/>
    <col min="5633" max="5633" width="3.140625" style="15" customWidth="1"/>
    <col min="5634" max="5634" width="2.85546875" style="15" customWidth="1"/>
    <col min="5635" max="5635" width="3.5703125" style="15" customWidth="1"/>
    <col min="5636" max="5636" width="2.7109375" style="15" customWidth="1"/>
    <col min="5637" max="5637" width="3.7109375" style="15" customWidth="1"/>
    <col min="5638" max="5638" width="5.7109375" style="15" customWidth="1"/>
    <col min="5639" max="5639" width="4.7109375" style="15" customWidth="1"/>
    <col min="5640" max="5864" width="9.140625" style="15"/>
    <col min="5865" max="5865" width="3.7109375" style="15" customWidth="1"/>
    <col min="5866" max="5866" width="5.5703125" style="15" customWidth="1"/>
    <col min="5867" max="5867" width="2.140625" style="15" customWidth="1"/>
    <col min="5868" max="5868" width="2.85546875" style="15" customWidth="1"/>
    <col min="5869" max="5869" width="4.28515625" style="15" customWidth="1"/>
    <col min="5870" max="5874" width="3.140625" style="15" customWidth="1"/>
    <col min="5875" max="5876" width="1.7109375" style="15" customWidth="1"/>
    <col min="5877" max="5877" width="2.42578125" style="15" customWidth="1"/>
    <col min="5878" max="5878" width="5.42578125" style="15" customWidth="1"/>
    <col min="5879" max="5879" width="4.140625" style="15" customWidth="1"/>
    <col min="5880" max="5880" width="1.7109375" style="15" customWidth="1"/>
    <col min="5881" max="5884" width="3.140625" style="15" customWidth="1"/>
    <col min="5885" max="5885" width="4.5703125" style="15" customWidth="1"/>
    <col min="5886" max="5888" width="2.85546875" style="15" customWidth="1"/>
    <col min="5889" max="5889" width="3.140625" style="15" customWidth="1"/>
    <col min="5890" max="5890" width="2.85546875" style="15" customWidth="1"/>
    <col min="5891" max="5891" width="3.5703125" style="15" customWidth="1"/>
    <col min="5892" max="5892" width="2.7109375" style="15" customWidth="1"/>
    <col min="5893" max="5893" width="3.7109375" style="15" customWidth="1"/>
    <col min="5894" max="5894" width="5.7109375" style="15" customWidth="1"/>
    <col min="5895" max="5895" width="4.7109375" style="15" customWidth="1"/>
    <col min="5896" max="6120" width="9.140625" style="15"/>
    <col min="6121" max="6121" width="3.7109375" style="15" customWidth="1"/>
    <col min="6122" max="6122" width="5.5703125" style="15" customWidth="1"/>
    <col min="6123" max="6123" width="2.140625" style="15" customWidth="1"/>
    <col min="6124" max="6124" width="2.85546875" style="15" customWidth="1"/>
    <col min="6125" max="6125" width="4.28515625" style="15" customWidth="1"/>
    <col min="6126" max="6130" width="3.140625" style="15" customWidth="1"/>
    <col min="6131" max="6132" width="1.7109375" style="15" customWidth="1"/>
    <col min="6133" max="6133" width="2.42578125" style="15" customWidth="1"/>
    <col min="6134" max="6134" width="5.42578125" style="15" customWidth="1"/>
    <col min="6135" max="6135" width="4.140625" style="15" customWidth="1"/>
    <col min="6136" max="6136" width="1.7109375" style="15" customWidth="1"/>
    <col min="6137" max="6140" width="3.140625" style="15" customWidth="1"/>
    <col min="6141" max="6141" width="4.5703125" style="15" customWidth="1"/>
    <col min="6142" max="6144" width="2.85546875" style="15" customWidth="1"/>
    <col min="6145" max="6145" width="3.140625" style="15" customWidth="1"/>
    <col min="6146" max="6146" width="2.85546875" style="15" customWidth="1"/>
    <col min="6147" max="6147" width="3.5703125" style="15" customWidth="1"/>
    <col min="6148" max="6148" width="2.7109375" style="15" customWidth="1"/>
    <col min="6149" max="6149" width="3.7109375" style="15" customWidth="1"/>
    <col min="6150" max="6150" width="5.7109375" style="15" customWidth="1"/>
    <col min="6151" max="6151" width="4.7109375" style="15" customWidth="1"/>
    <col min="6152" max="6376" width="9.140625" style="15"/>
    <col min="6377" max="6377" width="3.7109375" style="15" customWidth="1"/>
    <col min="6378" max="6378" width="5.5703125" style="15" customWidth="1"/>
    <col min="6379" max="6379" width="2.140625" style="15" customWidth="1"/>
    <col min="6380" max="6380" width="2.85546875" style="15" customWidth="1"/>
    <col min="6381" max="6381" width="4.28515625" style="15" customWidth="1"/>
    <col min="6382" max="6386" width="3.140625" style="15" customWidth="1"/>
    <col min="6387" max="6388" width="1.7109375" style="15" customWidth="1"/>
    <col min="6389" max="6389" width="2.42578125" style="15" customWidth="1"/>
    <col min="6390" max="6390" width="5.42578125" style="15" customWidth="1"/>
    <col min="6391" max="6391" width="4.140625" style="15" customWidth="1"/>
    <col min="6392" max="6392" width="1.7109375" style="15" customWidth="1"/>
    <col min="6393" max="6396" width="3.140625" style="15" customWidth="1"/>
    <col min="6397" max="6397" width="4.5703125" style="15" customWidth="1"/>
    <col min="6398" max="6400" width="2.85546875" style="15" customWidth="1"/>
    <col min="6401" max="6401" width="3.140625" style="15" customWidth="1"/>
    <col min="6402" max="6402" width="2.85546875" style="15" customWidth="1"/>
    <col min="6403" max="6403" width="3.5703125" style="15" customWidth="1"/>
    <col min="6404" max="6404" width="2.7109375" style="15" customWidth="1"/>
    <col min="6405" max="6405" width="3.7109375" style="15" customWidth="1"/>
    <col min="6406" max="6406" width="5.7109375" style="15" customWidth="1"/>
    <col min="6407" max="6407" width="4.7109375" style="15" customWidth="1"/>
    <col min="6408" max="6632" width="9.140625" style="15"/>
    <col min="6633" max="6633" width="3.7109375" style="15" customWidth="1"/>
    <col min="6634" max="6634" width="5.5703125" style="15" customWidth="1"/>
    <col min="6635" max="6635" width="2.140625" style="15" customWidth="1"/>
    <col min="6636" max="6636" width="2.85546875" style="15" customWidth="1"/>
    <col min="6637" max="6637" width="4.28515625" style="15" customWidth="1"/>
    <col min="6638" max="6642" width="3.140625" style="15" customWidth="1"/>
    <col min="6643" max="6644" width="1.7109375" style="15" customWidth="1"/>
    <col min="6645" max="6645" width="2.42578125" style="15" customWidth="1"/>
    <col min="6646" max="6646" width="5.42578125" style="15" customWidth="1"/>
    <col min="6647" max="6647" width="4.140625" style="15" customWidth="1"/>
    <col min="6648" max="6648" width="1.7109375" style="15" customWidth="1"/>
    <col min="6649" max="6652" width="3.140625" style="15" customWidth="1"/>
    <col min="6653" max="6653" width="4.5703125" style="15" customWidth="1"/>
    <col min="6654" max="6656" width="2.85546875" style="15" customWidth="1"/>
    <col min="6657" max="6657" width="3.140625" style="15" customWidth="1"/>
    <col min="6658" max="6658" width="2.85546875" style="15" customWidth="1"/>
    <col min="6659" max="6659" width="3.5703125" style="15" customWidth="1"/>
    <col min="6660" max="6660" width="2.7109375" style="15" customWidth="1"/>
    <col min="6661" max="6661" width="3.7109375" style="15" customWidth="1"/>
    <col min="6662" max="6662" width="5.7109375" style="15" customWidth="1"/>
    <col min="6663" max="6663" width="4.7109375" style="15" customWidth="1"/>
    <col min="6664" max="6888" width="9.140625" style="15"/>
    <col min="6889" max="6889" width="3.7109375" style="15" customWidth="1"/>
    <col min="6890" max="6890" width="5.5703125" style="15" customWidth="1"/>
    <col min="6891" max="6891" width="2.140625" style="15" customWidth="1"/>
    <col min="6892" max="6892" width="2.85546875" style="15" customWidth="1"/>
    <col min="6893" max="6893" width="4.28515625" style="15" customWidth="1"/>
    <col min="6894" max="6898" width="3.140625" style="15" customWidth="1"/>
    <col min="6899" max="6900" width="1.7109375" style="15" customWidth="1"/>
    <col min="6901" max="6901" width="2.42578125" style="15" customWidth="1"/>
    <col min="6902" max="6902" width="5.42578125" style="15" customWidth="1"/>
    <col min="6903" max="6903" width="4.140625" style="15" customWidth="1"/>
    <col min="6904" max="6904" width="1.7109375" style="15" customWidth="1"/>
    <col min="6905" max="6908" width="3.140625" style="15" customWidth="1"/>
    <col min="6909" max="6909" width="4.5703125" style="15" customWidth="1"/>
    <col min="6910" max="6912" width="2.85546875" style="15" customWidth="1"/>
    <col min="6913" max="6913" width="3.140625" style="15" customWidth="1"/>
    <col min="6914" max="6914" width="2.85546875" style="15" customWidth="1"/>
    <col min="6915" max="6915" width="3.5703125" style="15" customWidth="1"/>
    <col min="6916" max="6916" width="2.7109375" style="15" customWidth="1"/>
    <col min="6917" max="6917" width="3.7109375" style="15" customWidth="1"/>
    <col min="6918" max="6918" width="5.7109375" style="15" customWidth="1"/>
    <col min="6919" max="6919" width="4.7109375" style="15" customWidth="1"/>
    <col min="6920" max="7144" width="9.140625" style="15"/>
    <col min="7145" max="7145" width="3.7109375" style="15" customWidth="1"/>
    <col min="7146" max="7146" width="5.5703125" style="15" customWidth="1"/>
    <col min="7147" max="7147" width="2.140625" style="15" customWidth="1"/>
    <col min="7148" max="7148" width="2.85546875" style="15" customWidth="1"/>
    <col min="7149" max="7149" width="4.28515625" style="15" customWidth="1"/>
    <col min="7150" max="7154" width="3.140625" style="15" customWidth="1"/>
    <col min="7155" max="7156" width="1.7109375" style="15" customWidth="1"/>
    <col min="7157" max="7157" width="2.42578125" style="15" customWidth="1"/>
    <col min="7158" max="7158" width="5.42578125" style="15" customWidth="1"/>
    <col min="7159" max="7159" width="4.140625" style="15" customWidth="1"/>
    <col min="7160" max="7160" width="1.7109375" style="15" customWidth="1"/>
    <col min="7161" max="7164" width="3.140625" style="15" customWidth="1"/>
    <col min="7165" max="7165" width="4.5703125" style="15" customWidth="1"/>
    <col min="7166" max="7168" width="2.85546875" style="15" customWidth="1"/>
    <col min="7169" max="7169" width="3.140625" style="15" customWidth="1"/>
    <col min="7170" max="7170" width="2.85546875" style="15" customWidth="1"/>
    <col min="7171" max="7171" width="3.5703125" style="15" customWidth="1"/>
    <col min="7172" max="7172" width="2.7109375" style="15" customWidth="1"/>
    <col min="7173" max="7173" width="3.7109375" style="15" customWidth="1"/>
    <col min="7174" max="7174" width="5.7109375" style="15" customWidth="1"/>
    <col min="7175" max="7175" width="4.7109375" style="15" customWidth="1"/>
    <col min="7176" max="7400" width="9.140625" style="15"/>
    <col min="7401" max="7401" width="3.7109375" style="15" customWidth="1"/>
    <col min="7402" max="7402" width="5.5703125" style="15" customWidth="1"/>
    <col min="7403" max="7403" width="2.140625" style="15" customWidth="1"/>
    <col min="7404" max="7404" width="2.85546875" style="15" customWidth="1"/>
    <col min="7405" max="7405" width="4.28515625" style="15" customWidth="1"/>
    <col min="7406" max="7410" width="3.140625" style="15" customWidth="1"/>
    <col min="7411" max="7412" width="1.7109375" style="15" customWidth="1"/>
    <col min="7413" max="7413" width="2.42578125" style="15" customWidth="1"/>
    <col min="7414" max="7414" width="5.42578125" style="15" customWidth="1"/>
    <col min="7415" max="7415" width="4.140625" style="15" customWidth="1"/>
    <col min="7416" max="7416" width="1.7109375" style="15" customWidth="1"/>
    <col min="7417" max="7420" width="3.140625" style="15" customWidth="1"/>
    <col min="7421" max="7421" width="4.5703125" style="15" customWidth="1"/>
    <col min="7422" max="7424" width="2.85546875" style="15" customWidth="1"/>
    <col min="7425" max="7425" width="3.140625" style="15" customWidth="1"/>
    <col min="7426" max="7426" width="2.85546875" style="15" customWidth="1"/>
    <col min="7427" max="7427" width="3.5703125" style="15" customWidth="1"/>
    <col min="7428" max="7428" width="2.7109375" style="15" customWidth="1"/>
    <col min="7429" max="7429" width="3.7109375" style="15" customWidth="1"/>
    <col min="7430" max="7430" width="5.7109375" style="15" customWidth="1"/>
    <col min="7431" max="7431" width="4.7109375" style="15" customWidth="1"/>
    <col min="7432" max="7656" width="9.140625" style="15"/>
    <col min="7657" max="7657" width="3.7109375" style="15" customWidth="1"/>
    <col min="7658" max="7658" width="5.5703125" style="15" customWidth="1"/>
    <col min="7659" max="7659" width="2.140625" style="15" customWidth="1"/>
    <col min="7660" max="7660" width="2.85546875" style="15" customWidth="1"/>
    <col min="7661" max="7661" width="4.28515625" style="15" customWidth="1"/>
    <col min="7662" max="7666" width="3.140625" style="15" customWidth="1"/>
    <col min="7667" max="7668" width="1.7109375" style="15" customWidth="1"/>
    <col min="7669" max="7669" width="2.42578125" style="15" customWidth="1"/>
    <col min="7670" max="7670" width="5.42578125" style="15" customWidth="1"/>
    <col min="7671" max="7671" width="4.140625" style="15" customWidth="1"/>
    <col min="7672" max="7672" width="1.7109375" style="15" customWidth="1"/>
    <col min="7673" max="7676" width="3.140625" style="15" customWidth="1"/>
    <col min="7677" max="7677" width="4.5703125" style="15" customWidth="1"/>
    <col min="7678" max="7680" width="2.85546875" style="15" customWidth="1"/>
    <col min="7681" max="7681" width="3.140625" style="15" customWidth="1"/>
    <col min="7682" max="7682" width="2.85546875" style="15" customWidth="1"/>
    <col min="7683" max="7683" width="3.5703125" style="15" customWidth="1"/>
    <col min="7684" max="7684" width="2.7109375" style="15" customWidth="1"/>
    <col min="7685" max="7685" width="3.7109375" style="15" customWidth="1"/>
    <col min="7686" max="7686" width="5.7109375" style="15" customWidth="1"/>
    <col min="7687" max="7687" width="4.7109375" style="15" customWidth="1"/>
    <col min="7688" max="7912" width="9.140625" style="15"/>
    <col min="7913" max="7913" width="3.7109375" style="15" customWidth="1"/>
    <col min="7914" max="7914" width="5.5703125" style="15" customWidth="1"/>
    <col min="7915" max="7915" width="2.140625" style="15" customWidth="1"/>
    <col min="7916" max="7916" width="2.85546875" style="15" customWidth="1"/>
    <col min="7917" max="7917" width="4.28515625" style="15" customWidth="1"/>
    <col min="7918" max="7922" width="3.140625" style="15" customWidth="1"/>
    <col min="7923" max="7924" width="1.7109375" style="15" customWidth="1"/>
    <col min="7925" max="7925" width="2.42578125" style="15" customWidth="1"/>
    <col min="7926" max="7926" width="5.42578125" style="15" customWidth="1"/>
    <col min="7927" max="7927" width="4.140625" style="15" customWidth="1"/>
    <col min="7928" max="7928" width="1.7109375" style="15" customWidth="1"/>
    <col min="7929" max="7932" width="3.140625" style="15" customWidth="1"/>
    <col min="7933" max="7933" width="4.5703125" style="15" customWidth="1"/>
    <col min="7934" max="7936" width="2.85546875" style="15" customWidth="1"/>
    <col min="7937" max="7937" width="3.140625" style="15" customWidth="1"/>
    <col min="7938" max="7938" width="2.85546875" style="15" customWidth="1"/>
    <col min="7939" max="7939" width="3.5703125" style="15" customWidth="1"/>
    <col min="7940" max="7940" width="2.7109375" style="15" customWidth="1"/>
    <col min="7941" max="7941" width="3.7109375" style="15" customWidth="1"/>
    <col min="7942" max="7942" width="5.7109375" style="15" customWidth="1"/>
    <col min="7943" max="7943" width="4.7109375" style="15" customWidth="1"/>
    <col min="7944" max="8168" width="9.140625" style="15"/>
    <col min="8169" max="8169" width="3.7109375" style="15" customWidth="1"/>
    <col min="8170" max="8170" width="5.5703125" style="15" customWidth="1"/>
    <col min="8171" max="8171" width="2.140625" style="15" customWidth="1"/>
    <col min="8172" max="8172" width="2.85546875" style="15" customWidth="1"/>
    <col min="8173" max="8173" width="4.28515625" style="15" customWidth="1"/>
    <col min="8174" max="8178" width="3.140625" style="15" customWidth="1"/>
    <col min="8179" max="8180" width="1.7109375" style="15" customWidth="1"/>
    <col min="8181" max="8181" width="2.42578125" style="15" customWidth="1"/>
    <col min="8182" max="8182" width="5.42578125" style="15" customWidth="1"/>
    <col min="8183" max="8183" width="4.140625" style="15" customWidth="1"/>
    <col min="8184" max="8184" width="1.7109375" style="15" customWidth="1"/>
    <col min="8185" max="8188" width="3.140625" style="15" customWidth="1"/>
    <col min="8189" max="8189" width="4.5703125" style="15" customWidth="1"/>
    <col min="8190" max="8192" width="2.85546875" style="15" customWidth="1"/>
    <col min="8193" max="8193" width="3.140625" style="15" customWidth="1"/>
    <col min="8194" max="8194" width="2.85546875" style="15" customWidth="1"/>
    <col min="8195" max="8195" width="3.5703125" style="15" customWidth="1"/>
    <col min="8196" max="8196" width="2.7109375" style="15" customWidth="1"/>
    <col min="8197" max="8197" width="3.7109375" style="15" customWidth="1"/>
    <col min="8198" max="8198" width="5.7109375" style="15" customWidth="1"/>
    <col min="8199" max="8199" width="4.7109375" style="15" customWidth="1"/>
    <col min="8200" max="8424" width="9.140625" style="15"/>
    <col min="8425" max="8425" width="3.7109375" style="15" customWidth="1"/>
    <col min="8426" max="8426" width="5.5703125" style="15" customWidth="1"/>
    <col min="8427" max="8427" width="2.140625" style="15" customWidth="1"/>
    <col min="8428" max="8428" width="2.85546875" style="15" customWidth="1"/>
    <col min="8429" max="8429" width="4.28515625" style="15" customWidth="1"/>
    <col min="8430" max="8434" width="3.140625" style="15" customWidth="1"/>
    <col min="8435" max="8436" width="1.7109375" style="15" customWidth="1"/>
    <col min="8437" max="8437" width="2.42578125" style="15" customWidth="1"/>
    <col min="8438" max="8438" width="5.42578125" style="15" customWidth="1"/>
    <col min="8439" max="8439" width="4.140625" style="15" customWidth="1"/>
    <col min="8440" max="8440" width="1.7109375" style="15" customWidth="1"/>
    <col min="8441" max="8444" width="3.140625" style="15" customWidth="1"/>
    <col min="8445" max="8445" width="4.5703125" style="15" customWidth="1"/>
    <col min="8446" max="8448" width="2.85546875" style="15" customWidth="1"/>
    <col min="8449" max="8449" width="3.140625" style="15" customWidth="1"/>
    <col min="8450" max="8450" width="2.85546875" style="15" customWidth="1"/>
    <col min="8451" max="8451" width="3.5703125" style="15" customWidth="1"/>
    <col min="8452" max="8452" width="2.7109375" style="15" customWidth="1"/>
    <col min="8453" max="8453" width="3.7109375" style="15" customWidth="1"/>
    <col min="8454" max="8454" width="5.7109375" style="15" customWidth="1"/>
    <col min="8455" max="8455" width="4.7109375" style="15" customWidth="1"/>
    <col min="8456" max="8680" width="9.140625" style="15"/>
    <col min="8681" max="8681" width="3.7109375" style="15" customWidth="1"/>
    <col min="8682" max="8682" width="5.5703125" style="15" customWidth="1"/>
    <col min="8683" max="8683" width="2.140625" style="15" customWidth="1"/>
    <col min="8684" max="8684" width="2.85546875" style="15" customWidth="1"/>
    <col min="8685" max="8685" width="4.28515625" style="15" customWidth="1"/>
    <col min="8686" max="8690" width="3.140625" style="15" customWidth="1"/>
    <col min="8691" max="8692" width="1.7109375" style="15" customWidth="1"/>
    <col min="8693" max="8693" width="2.42578125" style="15" customWidth="1"/>
    <col min="8694" max="8694" width="5.42578125" style="15" customWidth="1"/>
    <col min="8695" max="8695" width="4.140625" style="15" customWidth="1"/>
    <col min="8696" max="8696" width="1.7109375" style="15" customWidth="1"/>
    <col min="8697" max="8700" width="3.140625" style="15" customWidth="1"/>
    <col min="8701" max="8701" width="4.5703125" style="15" customWidth="1"/>
    <col min="8702" max="8704" width="2.85546875" style="15" customWidth="1"/>
    <col min="8705" max="8705" width="3.140625" style="15" customWidth="1"/>
    <col min="8706" max="8706" width="2.85546875" style="15" customWidth="1"/>
    <col min="8707" max="8707" width="3.5703125" style="15" customWidth="1"/>
    <col min="8708" max="8708" width="2.7109375" style="15" customWidth="1"/>
    <col min="8709" max="8709" width="3.7109375" style="15" customWidth="1"/>
    <col min="8710" max="8710" width="5.7109375" style="15" customWidth="1"/>
    <col min="8711" max="8711" width="4.7109375" style="15" customWidth="1"/>
    <col min="8712" max="8936" width="9.140625" style="15"/>
    <col min="8937" max="8937" width="3.7109375" style="15" customWidth="1"/>
    <col min="8938" max="8938" width="5.5703125" style="15" customWidth="1"/>
    <col min="8939" max="8939" width="2.140625" style="15" customWidth="1"/>
    <col min="8940" max="8940" width="2.85546875" style="15" customWidth="1"/>
    <col min="8941" max="8941" width="4.28515625" style="15" customWidth="1"/>
    <col min="8942" max="8946" width="3.140625" style="15" customWidth="1"/>
    <col min="8947" max="8948" width="1.7109375" style="15" customWidth="1"/>
    <col min="8949" max="8949" width="2.42578125" style="15" customWidth="1"/>
    <col min="8950" max="8950" width="5.42578125" style="15" customWidth="1"/>
    <col min="8951" max="8951" width="4.140625" style="15" customWidth="1"/>
    <col min="8952" max="8952" width="1.7109375" style="15" customWidth="1"/>
    <col min="8953" max="8956" width="3.140625" style="15" customWidth="1"/>
    <col min="8957" max="8957" width="4.5703125" style="15" customWidth="1"/>
    <col min="8958" max="8960" width="2.85546875" style="15" customWidth="1"/>
    <col min="8961" max="8961" width="3.140625" style="15" customWidth="1"/>
    <col min="8962" max="8962" width="2.85546875" style="15" customWidth="1"/>
    <col min="8963" max="8963" width="3.5703125" style="15" customWidth="1"/>
    <col min="8964" max="8964" width="2.7109375" style="15" customWidth="1"/>
    <col min="8965" max="8965" width="3.7109375" style="15" customWidth="1"/>
    <col min="8966" max="8966" width="5.7109375" style="15" customWidth="1"/>
    <col min="8967" max="8967" width="4.7109375" style="15" customWidth="1"/>
    <col min="8968" max="9192" width="9.140625" style="15"/>
    <col min="9193" max="9193" width="3.7109375" style="15" customWidth="1"/>
    <col min="9194" max="9194" width="5.5703125" style="15" customWidth="1"/>
    <col min="9195" max="9195" width="2.140625" style="15" customWidth="1"/>
    <col min="9196" max="9196" width="2.85546875" style="15" customWidth="1"/>
    <col min="9197" max="9197" width="4.28515625" style="15" customWidth="1"/>
    <col min="9198" max="9202" width="3.140625" style="15" customWidth="1"/>
    <col min="9203" max="9204" width="1.7109375" style="15" customWidth="1"/>
    <col min="9205" max="9205" width="2.42578125" style="15" customWidth="1"/>
    <col min="9206" max="9206" width="5.42578125" style="15" customWidth="1"/>
    <col min="9207" max="9207" width="4.140625" style="15" customWidth="1"/>
    <col min="9208" max="9208" width="1.7109375" style="15" customWidth="1"/>
    <col min="9209" max="9212" width="3.140625" style="15" customWidth="1"/>
    <col min="9213" max="9213" width="4.5703125" style="15" customWidth="1"/>
    <col min="9214" max="9216" width="2.85546875" style="15" customWidth="1"/>
    <col min="9217" max="9217" width="3.140625" style="15" customWidth="1"/>
    <col min="9218" max="9218" width="2.85546875" style="15" customWidth="1"/>
    <col min="9219" max="9219" width="3.5703125" style="15" customWidth="1"/>
    <col min="9220" max="9220" width="2.7109375" style="15" customWidth="1"/>
    <col min="9221" max="9221" width="3.7109375" style="15" customWidth="1"/>
    <col min="9222" max="9222" width="5.7109375" style="15" customWidth="1"/>
    <col min="9223" max="9223" width="4.7109375" style="15" customWidth="1"/>
    <col min="9224" max="9448" width="9.140625" style="15"/>
    <col min="9449" max="9449" width="3.7109375" style="15" customWidth="1"/>
    <col min="9450" max="9450" width="5.5703125" style="15" customWidth="1"/>
    <col min="9451" max="9451" width="2.140625" style="15" customWidth="1"/>
    <col min="9452" max="9452" width="2.85546875" style="15" customWidth="1"/>
    <col min="9453" max="9453" width="4.28515625" style="15" customWidth="1"/>
    <col min="9454" max="9458" width="3.140625" style="15" customWidth="1"/>
    <col min="9459" max="9460" width="1.7109375" style="15" customWidth="1"/>
    <col min="9461" max="9461" width="2.42578125" style="15" customWidth="1"/>
    <col min="9462" max="9462" width="5.42578125" style="15" customWidth="1"/>
    <col min="9463" max="9463" width="4.140625" style="15" customWidth="1"/>
    <col min="9464" max="9464" width="1.7109375" style="15" customWidth="1"/>
    <col min="9465" max="9468" width="3.140625" style="15" customWidth="1"/>
    <col min="9469" max="9469" width="4.5703125" style="15" customWidth="1"/>
    <col min="9470" max="9472" width="2.85546875" style="15" customWidth="1"/>
    <col min="9473" max="9473" width="3.140625" style="15" customWidth="1"/>
    <col min="9474" max="9474" width="2.85546875" style="15" customWidth="1"/>
    <col min="9475" max="9475" width="3.5703125" style="15" customWidth="1"/>
    <col min="9476" max="9476" width="2.7109375" style="15" customWidth="1"/>
    <col min="9477" max="9477" width="3.7109375" style="15" customWidth="1"/>
    <col min="9478" max="9478" width="5.7109375" style="15" customWidth="1"/>
    <col min="9479" max="9479" width="4.7109375" style="15" customWidth="1"/>
    <col min="9480" max="9704" width="9.140625" style="15"/>
    <col min="9705" max="9705" width="3.7109375" style="15" customWidth="1"/>
    <col min="9706" max="9706" width="5.5703125" style="15" customWidth="1"/>
    <col min="9707" max="9707" width="2.140625" style="15" customWidth="1"/>
    <col min="9708" max="9708" width="2.85546875" style="15" customWidth="1"/>
    <col min="9709" max="9709" width="4.28515625" style="15" customWidth="1"/>
    <col min="9710" max="9714" width="3.140625" style="15" customWidth="1"/>
    <col min="9715" max="9716" width="1.7109375" style="15" customWidth="1"/>
    <col min="9717" max="9717" width="2.42578125" style="15" customWidth="1"/>
    <col min="9718" max="9718" width="5.42578125" style="15" customWidth="1"/>
    <col min="9719" max="9719" width="4.140625" style="15" customWidth="1"/>
    <col min="9720" max="9720" width="1.7109375" style="15" customWidth="1"/>
    <col min="9721" max="9724" width="3.140625" style="15" customWidth="1"/>
    <col min="9725" max="9725" width="4.5703125" style="15" customWidth="1"/>
    <col min="9726" max="9728" width="2.85546875" style="15" customWidth="1"/>
    <col min="9729" max="9729" width="3.140625" style="15" customWidth="1"/>
    <col min="9730" max="9730" width="2.85546875" style="15" customWidth="1"/>
    <col min="9731" max="9731" width="3.5703125" style="15" customWidth="1"/>
    <col min="9732" max="9732" width="2.7109375" style="15" customWidth="1"/>
    <col min="9733" max="9733" width="3.7109375" style="15" customWidth="1"/>
    <col min="9734" max="9734" width="5.7109375" style="15" customWidth="1"/>
    <col min="9735" max="9735" width="4.7109375" style="15" customWidth="1"/>
    <col min="9736" max="9960" width="9.140625" style="15"/>
    <col min="9961" max="9961" width="3.7109375" style="15" customWidth="1"/>
    <col min="9962" max="9962" width="5.5703125" style="15" customWidth="1"/>
    <col min="9963" max="9963" width="2.140625" style="15" customWidth="1"/>
    <col min="9964" max="9964" width="2.85546875" style="15" customWidth="1"/>
    <col min="9965" max="9965" width="4.28515625" style="15" customWidth="1"/>
    <col min="9966" max="9970" width="3.140625" style="15" customWidth="1"/>
    <col min="9971" max="9972" width="1.7109375" style="15" customWidth="1"/>
    <col min="9973" max="9973" width="2.42578125" style="15" customWidth="1"/>
    <col min="9974" max="9974" width="5.42578125" style="15" customWidth="1"/>
    <col min="9975" max="9975" width="4.140625" style="15" customWidth="1"/>
    <col min="9976" max="9976" width="1.7109375" style="15" customWidth="1"/>
    <col min="9977" max="9980" width="3.140625" style="15" customWidth="1"/>
    <col min="9981" max="9981" width="4.5703125" style="15" customWidth="1"/>
    <col min="9982" max="9984" width="2.85546875" style="15" customWidth="1"/>
    <col min="9985" max="9985" width="3.140625" style="15" customWidth="1"/>
    <col min="9986" max="9986" width="2.85546875" style="15" customWidth="1"/>
    <col min="9987" max="9987" width="3.5703125" style="15" customWidth="1"/>
    <col min="9988" max="9988" width="2.7109375" style="15" customWidth="1"/>
    <col min="9989" max="9989" width="3.7109375" style="15" customWidth="1"/>
    <col min="9990" max="9990" width="5.7109375" style="15" customWidth="1"/>
    <col min="9991" max="9991" width="4.7109375" style="15" customWidth="1"/>
    <col min="9992" max="10216" width="9.140625" style="15"/>
    <col min="10217" max="10217" width="3.7109375" style="15" customWidth="1"/>
    <col min="10218" max="10218" width="5.5703125" style="15" customWidth="1"/>
    <col min="10219" max="10219" width="2.140625" style="15" customWidth="1"/>
    <col min="10220" max="10220" width="2.85546875" style="15" customWidth="1"/>
    <col min="10221" max="10221" width="4.28515625" style="15" customWidth="1"/>
    <col min="10222" max="10226" width="3.140625" style="15" customWidth="1"/>
    <col min="10227" max="10228" width="1.7109375" style="15" customWidth="1"/>
    <col min="10229" max="10229" width="2.42578125" style="15" customWidth="1"/>
    <col min="10230" max="10230" width="5.42578125" style="15" customWidth="1"/>
    <col min="10231" max="10231" width="4.140625" style="15" customWidth="1"/>
    <col min="10232" max="10232" width="1.7109375" style="15" customWidth="1"/>
    <col min="10233" max="10236" width="3.140625" style="15" customWidth="1"/>
    <col min="10237" max="10237" width="4.5703125" style="15" customWidth="1"/>
    <col min="10238" max="10240" width="2.85546875" style="15" customWidth="1"/>
    <col min="10241" max="10241" width="3.140625" style="15" customWidth="1"/>
    <col min="10242" max="10242" width="2.85546875" style="15" customWidth="1"/>
    <col min="10243" max="10243" width="3.5703125" style="15" customWidth="1"/>
    <col min="10244" max="10244" width="2.7109375" style="15" customWidth="1"/>
    <col min="10245" max="10245" width="3.7109375" style="15" customWidth="1"/>
    <col min="10246" max="10246" width="5.7109375" style="15" customWidth="1"/>
    <col min="10247" max="10247" width="4.7109375" style="15" customWidth="1"/>
    <col min="10248" max="10472" width="9.140625" style="15"/>
    <col min="10473" max="10473" width="3.7109375" style="15" customWidth="1"/>
    <col min="10474" max="10474" width="5.5703125" style="15" customWidth="1"/>
    <col min="10475" max="10475" width="2.140625" style="15" customWidth="1"/>
    <col min="10476" max="10476" width="2.85546875" style="15" customWidth="1"/>
    <col min="10477" max="10477" width="4.28515625" style="15" customWidth="1"/>
    <col min="10478" max="10482" width="3.140625" style="15" customWidth="1"/>
    <col min="10483" max="10484" width="1.7109375" style="15" customWidth="1"/>
    <col min="10485" max="10485" width="2.42578125" style="15" customWidth="1"/>
    <col min="10486" max="10486" width="5.42578125" style="15" customWidth="1"/>
    <col min="10487" max="10487" width="4.140625" style="15" customWidth="1"/>
    <col min="10488" max="10488" width="1.7109375" style="15" customWidth="1"/>
    <col min="10489" max="10492" width="3.140625" style="15" customWidth="1"/>
    <col min="10493" max="10493" width="4.5703125" style="15" customWidth="1"/>
    <col min="10494" max="10496" width="2.85546875" style="15" customWidth="1"/>
    <col min="10497" max="10497" width="3.140625" style="15" customWidth="1"/>
    <col min="10498" max="10498" width="2.85546875" style="15" customWidth="1"/>
    <col min="10499" max="10499" width="3.5703125" style="15" customWidth="1"/>
    <col min="10500" max="10500" width="2.7109375" style="15" customWidth="1"/>
    <col min="10501" max="10501" width="3.7109375" style="15" customWidth="1"/>
    <col min="10502" max="10502" width="5.7109375" style="15" customWidth="1"/>
    <col min="10503" max="10503" width="4.7109375" style="15" customWidth="1"/>
    <col min="10504" max="10728" width="9.140625" style="15"/>
    <col min="10729" max="10729" width="3.7109375" style="15" customWidth="1"/>
    <col min="10730" max="10730" width="5.5703125" style="15" customWidth="1"/>
    <col min="10731" max="10731" width="2.140625" style="15" customWidth="1"/>
    <col min="10732" max="10732" width="2.85546875" style="15" customWidth="1"/>
    <col min="10733" max="10733" width="4.28515625" style="15" customWidth="1"/>
    <col min="10734" max="10738" width="3.140625" style="15" customWidth="1"/>
    <col min="10739" max="10740" width="1.7109375" style="15" customWidth="1"/>
    <col min="10741" max="10741" width="2.42578125" style="15" customWidth="1"/>
    <col min="10742" max="10742" width="5.42578125" style="15" customWidth="1"/>
    <col min="10743" max="10743" width="4.140625" style="15" customWidth="1"/>
    <col min="10744" max="10744" width="1.7109375" style="15" customWidth="1"/>
    <col min="10745" max="10748" width="3.140625" style="15" customWidth="1"/>
    <col min="10749" max="10749" width="4.5703125" style="15" customWidth="1"/>
    <col min="10750" max="10752" width="2.85546875" style="15" customWidth="1"/>
    <col min="10753" max="10753" width="3.140625" style="15" customWidth="1"/>
    <col min="10754" max="10754" width="2.85546875" style="15" customWidth="1"/>
    <col min="10755" max="10755" width="3.5703125" style="15" customWidth="1"/>
    <col min="10756" max="10756" width="2.7109375" style="15" customWidth="1"/>
    <col min="10757" max="10757" width="3.7109375" style="15" customWidth="1"/>
    <col min="10758" max="10758" width="5.7109375" style="15" customWidth="1"/>
    <col min="10759" max="10759" width="4.7109375" style="15" customWidth="1"/>
    <col min="10760" max="10984" width="9.140625" style="15"/>
    <col min="10985" max="10985" width="3.7109375" style="15" customWidth="1"/>
    <col min="10986" max="10986" width="5.5703125" style="15" customWidth="1"/>
    <col min="10987" max="10987" width="2.140625" style="15" customWidth="1"/>
    <col min="10988" max="10988" width="2.85546875" style="15" customWidth="1"/>
    <col min="10989" max="10989" width="4.28515625" style="15" customWidth="1"/>
    <col min="10990" max="10994" width="3.140625" style="15" customWidth="1"/>
    <col min="10995" max="10996" width="1.7109375" style="15" customWidth="1"/>
    <col min="10997" max="10997" width="2.42578125" style="15" customWidth="1"/>
    <col min="10998" max="10998" width="5.42578125" style="15" customWidth="1"/>
    <col min="10999" max="10999" width="4.140625" style="15" customWidth="1"/>
    <col min="11000" max="11000" width="1.7109375" style="15" customWidth="1"/>
    <col min="11001" max="11004" width="3.140625" style="15" customWidth="1"/>
    <col min="11005" max="11005" width="4.5703125" style="15" customWidth="1"/>
    <col min="11006" max="11008" width="2.85546875" style="15" customWidth="1"/>
    <col min="11009" max="11009" width="3.140625" style="15" customWidth="1"/>
    <col min="11010" max="11010" width="2.85546875" style="15" customWidth="1"/>
    <col min="11011" max="11011" width="3.5703125" style="15" customWidth="1"/>
    <col min="11012" max="11012" width="2.7109375" style="15" customWidth="1"/>
    <col min="11013" max="11013" width="3.7109375" style="15" customWidth="1"/>
    <col min="11014" max="11014" width="5.7109375" style="15" customWidth="1"/>
    <col min="11015" max="11015" width="4.7109375" style="15" customWidth="1"/>
    <col min="11016" max="11240" width="9.140625" style="15"/>
    <col min="11241" max="11241" width="3.7109375" style="15" customWidth="1"/>
    <col min="11242" max="11242" width="5.5703125" style="15" customWidth="1"/>
    <col min="11243" max="11243" width="2.140625" style="15" customWidth="1"/>
    <col min="11244" max="11244" width="2.85546875" style="15" customWidth="1"/>
    <col min="11245" max="11245" width="4.28515625" style="15" customWidth="1"/>
    <col min="11246" max="11250" width="3.140625" style="15" customWidth="1"/>
    <col min="11251" max="11252" width="1.7109375" style="15" customWidth="1"/>
    <col min="11253" max="11253" width="2.42578125" style="15" customWidth="1"/>
    <col min="11254" max="11254" width="5.42578125" style="15" customWidth="1"/>
    <col min="11255" max="11255" width="4.140625" style="15" customWidth="1"/>
    <col min="11256" max="11256" width="1.7109375" style="15" customWidth="1"/>
    <col min="11257" max="11260" width="3.140625" style="15" customWidth="1"/>
    <col min="11261" max="11261" width="4.5703125" style="15" customWidth="1"/>
    <col min="11262" max="11264" width="2.85546875" style="15" customWidth="1"/>
    <col min="11265" max="11265" width="3.140625" style="15" customWidth="1"/>
    <col min="11266" max="11266" width="2.85546875" style="15" customWidth="1"/>
    <col min="11267" max="11267" width="3.5703125" style="15" customWidth="1"/>
    <col min="11268" max="11268" width="2.7109375" style="15" customWidth="1"/>
    <col min="11269" max="11269" width="3.7109375" style="15" customWidth="1"/>
    <col min="11270" max="11270" width="5.7109375" style="15" customWidth="1"/>
    <col min="11271" max="11271" width="4.7109375" style="15" customWidth="1"/>
    <col min="11272" max="11496" width="9.140625" style="15"/>
    <col min="11497" max="11497" width="3.7109375" style="15" customWidth="1"/>
    <col min="11498" max="11498" width="5.5703125" style="15" customWidth="1"/>
    <col min="11499" max="11499" width="2.140625" style="15" customWidth="1"/>
    <col min="11500" max="11500" width="2.85546875" style="15" customWidth="1"/>
    <col min="11501" max="11501" width="4.28515625" style="15" customWidth="1"/>
    <col min="11502" max="11506" width="3.140625" style="15" customWidth="1"/>
    <col min="11507" max="11508" width="1.7109375" style="15" customWidth="1"/>
    <col min="11509" max="11509" width="2.42578125" style="15" customWidth="1"/>
    <col min="11510" max="11510" width="5.42578125" style="15" customWidth="1"/>
    <col min="11511" max="11511" width="4.140625" style="15" customWidth="1"/>
    <col min="11512" max="11512" width="1.7109375" style="15" customWidth="1"/>
    <col min="11513" max="11516" width="3.140625" style="15" customWidth="1"/>
    <col min="11517" max="11517" width="4.5703125" style="15" customWidth="1"/>
    <col min="11518" max="11520" width="2.85546875" style="15" customWidth="1"/>
    <col min="11521" max="11521" width="3.140625" style="15" customWidth="1"/>
    <col min="11522" max="11522" width="2.85546875" style="15" customWidth="1"/>
    <col min="11523" max="11523" width="3.5703125" style="15" customWidth="1"/>
    <col min="11524" max="11524" width="2.7109375" style="15" customWidth="1"/>
    <col min="11525" max="11525" width="3.7109375" style="15" customWidth="1"/>
    <col min="11526" max="11526" width="5.7109375" style="15" customWidth="1"/>
    <col min="11527" max="11527" width="4.7109375" style="15" customWidth="1"/>
    <col min="11528" max="11752" width="9.140625" style="15"/>
    <col min="11753" max="11753" width="3.7109375" style="15" customWidth="1"/>
    <col min="11754" max="11754" width="5.5703125" style="15" customWidth="1"/>
    <col min="11755" max="11755" width="2.140625" style="15" customWidth="1"/>
    <col min="11756" max="11756" width="2.85546875" style="15" customWidth="1"/>
    <col min="11757" max="11757" width="4.28515625" style="15" customWidth="1"/>
    <col min="11758" max="11762" width="3.140625" style="15" customWidth="1"/>
    <col min="11763" max="11764" width="1.7109375" style="15" customWidth="1"/>
    <col min="11765" max="11765" width="2.42578125" style="15" customWidth="1"/>
    <col min="11766" max="11766" width="5.42578125" style="15" customWidth="1"/>
    <col min="11767" max="11767" width="4.140625" style="15" customWidth="1"/>
    <col min="11768" max="11768" width="1.7109375" style="15" customWidth="1"/>
    <col min="11769" max="11772" width="3.140625" style="15" customWidth="1"/>
    <col min="11773" max="11773" width="4.5703125" style="15" customWidth="1"/>
    <col min="11774" max="11776" width="2.85546875" style="15" customWidth="1"/>
    <col min="11777" max="11777" width="3.140625" style="15" customWidth="1"/>
    <col min="11778" max="11778" width="2.85546875" style="15" customWidth="1"/>
    <col min="11779" max="11779" width="3.5703125" style="15" customWidth="1"/>
    <col min="11780" max="11780" width="2.7109375" style="15" customWidth="1"/>
    <col min="11781" max="11781" width="3.7109375" style="15" customWidth="1"/>
    <col min="11782" max="11782" width="5.7109375" style="15" customWidth="1"/>
    <col min="11783" max="11783" width="4.7109375" style="15" customWidth="1"/>
    <col min="11784" max="12008" width="9.140625" style="15"/>
    <col min="12009" max="12009" width="3.7109375" style="15" customWidth="1"/>
    <col min="12010" max="12010" width="5.5703125" style="15" customWidth="1"/>
    <col min="12011" max="12011" width="2.140625" style="15" customWidth="1"/>
    <col min="12012" max="12012" width="2.85546875" style="15" customWidth="1"/>
    <col min="12013" max="12013" width="4.28515625" style="15" customWidth="1"/>
    <col min="12014" max="12018" width="3.140625" style="15" customWidth="1"/>
    <col min="12019" max="12020" width="1.7109375" style="15" customWidth="1"/>
    <col min="12021" max="12021" width="2.42578125" style="15" customWidth="1"/>
    <col min="12022" max="12022" width="5.42578125" style="15" customWidth="1"/>
    <col min="12023" max="12023" width="4.140625" style="15" customWidth="1"/>
    <col min="12024" max="12024" width="1.7109375" style="15" customWidth="1"/>
    <col min="12025" max="12028" width="3.140625" style="15" customWidth="1"/>
    <col min="12029" max="12029" width="4.5703125" style="15" customWidth="1"/>
    <col min="12030" max="12032" width="2.85546875" style="15" customWidth="1"/>
    <col min="12033" max="12033" width="3.140625" style="15" customWidth="1"/>
    <col min="12034" max="12034" width="2.85546875" style="15" customWidth="1"/>
    <col min="12035" max="12035" width="3.5703125" style="15" customWidth="1"/>
    <col min="12036" max="12036" width="2.7109375" style="15" customWidth="1"/>
    <col min="12037" max="12037" width="3.7109375" style="15" customWidth="1"/>
    <col min="12038" max="12038" width="5.7109375" style="15" customWidth="1"/>
    <col min="12039" max="12039" width="4.7109375" style="15" customWidth="1"/>
    <col min="12040" max="12264" width="9.140625" style="15"/>
    <col min="12265" max="12265" width="3.7109375" style="15" customWidth="1"/>
    <col min="12266" max="12266" width="5.5703125" style="15" customWidth="1"/>
    <col min="12267" max="12267" width="2.140625" style="15" customWidth="1"/>
    <col min="12268" max="12268" width="2.85546875" style="15" customWidth="1"/>
    <col min="12269" max="12269" width="4.28515625" style="15" customWidth="1"/>
    <col min="12270" max="12274" width="3.140625" style="15" customWidth="1"/>
    <col min="12275" max="12276" width="1.7109375" style="15" customWidth="1"/>
    <col min="12277" max="12277" width="2.42578125" style="15" customWidth="1"/>
    <col min="12278" max="12278" width="5.42578125" style="15" customWidth="1"/>
    <col min="12279" max="12279" width="4.140625" style="15" customWidth="1"/>
    <col min="12280" max="12280" width="1.7109375" style="15" customWidth="1"/>
    <col min="12281" max="12284" width="3.140625" style="15" customWidth="1"/>
    <col min="12285" max="12285" width="4.5703125" style="15" customWidth="1"/>
    <col min="12286" max="12288" width="2.85546875" style="15" customWidth="1"/>
    <col min="12289" max="12289" width="3.140625" style="15" customWidth="1"/>
    <col min="12290" max="12290" width="2.85546875" style="15" customWidth="1"/>
    <col min="12291" max="12291" width="3.5703125" style="15" customWidth="1"/>
    <col min="12292" max="12292" width="2.7109375" style="15" customWidth="1"/>
    <col min="12293" max="12293" width="3.7109375" style="15" customWidth="1"/>
    <col min="12294" max="12294" width="5.7109375" style="15" customWidth="1"/>
    <col min="12295" max="12295" width="4.7109375" style="15" customWidth="1"/>
    <col min="12296" max="12520" width="9.140625" style="15"/>
    <col min="12521" max="12521" width="3.7109375" style="15" customWidth="1"/>
    <col min="12522" max="12522" width="5.5703125" style="15" customWidth="1"/>
    <col min="12523" max="12523" width="2.140625" style="15" customWidth="1"/>
    <col min="12524" max="12524" width="2.85546875" style="15" customWidth="1"/>
    <col min="12525" max="12525" width="4.28515625" style="15" customWidth="1"/>
    <col min="12526" max="12530" width="3.140625" style="15" customWidth="1"/>
    <col min="12531" max="12532" width="1.7109375" style="15" customWidth="1"/>
    <col min="12533" max="12533" width="2.42578125" style="15" customWidth="1"/>
    <col min="12534" max="12534" width="5.42578125" style="15" customWidth="1"/>
    <col min="12535" max="12535" width="4.140625" style="15" customWidth="1"/>
    <col min="12536" max="12536" width="1.7109375" style="15" customWidth="1"/>
    <col min="12537" max="12540" width="3.140625" style="15" customWidth="1"/>
    <col min="12541" max="12541" width="4.5703125" style="15" customWidth="1"/>
    <col min="12542" max="12544" width="2.85546875" style="15" customWidth="1"/>
    <col min="12545" max="12545" width="3.140625" style="15" customWidth="1"/>
    <col min="12546" max="12546" width="2.85546875" style="15" customWidth="1"/>
    <col min="12547" max="12547" width="3.5703125" style="15" customWidth="1"/>
    <col min="12548" max="12548" width="2.7109375" style="15" customWidth="1"/>
    <col min="12549" max="12549" width="3.7109375" style="15" customWidth="1"/>
    <col min="12550" max="12550" width="5.7109375" style="15" customWidth="1"/>
    <col min="12551" max="12551" width="4.7109375" style="15" customWidth="1"/>
    <col min="12552" max="12776" width="9.140625" style="15"/>
    <col min="12777" max="12777" width="3.7109375" style="15" customWidth="1"/>
    <col min="12778" max="12778" width="5.5703125" style="15" customWidth="1"/>
    <col min="12779" max="12779" width="2.140625" style="15" customWidth="1"/>
    <col min="12780" max="12780" width="2.85546875" style="15" customWidth="1"/>
    <col min="12781" max="12781" width="4.28515625" style="15" customWidth="1"/>
    <col min="12782" max="12786" width="3.140625" style="15" customWidth="1"/>
    <col min="12787" max="12788" width="1.7109375" style="15" customWidth="1"/>
    <col min="12789" max="12789" width="2.42578125" style="15" customWidth="1"/>
    <col min="12790" max="12790" width="5.42578125" style="15" customWidth="1"/>
    <col min="12791" max="12791" width="4.140625" style="15" customWidth="1"/>
    <col min="12792" max="12792" width="1.7109375" style="15" customWidth="1"/>
    <col min="12793" max="12796" width="3.140625" style="15" customWidth="1"/>
    <col min="12797" max="12797" width="4.5703125" style="15" customWidth="1"/>
    <col min="12798" max="12800" width="2.85546875" style="15" customWidth="1"/>
    <col min="12801" max="12801" width="3.140625" style="15" customWidth="1"/>
    <col min="12802" max="12802" width="2.85546875" style="15" customWidth="1"/>
    <col min="12803" max="12803" width="3.5703125" style="15" customWidth="1"/>
    <col min="12804" max="12804" width="2.7109375" style="15" customWidth="1"/>
    <col min="12805" max="12805" width="3.7109375" style="15" customWidth="1"/>
    <col min="12806" max="12806" width="5.7109375" style="15" customWidth="1"/>
    <col min="12807" max="12807" width="4.7109375" style="15" customWidth="1"/>
    <col min="12808" max="13032" width="9.140625" style="15"/>
    <col min="13033" max="13033" width="3.7109375" style="15" customWidth="1"/>
    <col min="13034" max="13034" width="5.5703125" style="15" customWidth="1"/>
    <col min="13035" max="13035" width="2.140625" style="15" customWidth="1"/>
    <col min="13036" max="13036" width="2.85546875" style="15" customWidth="1"/>
    <col min="13037" max="13037" width="4.28515625" style="15" customWidth="1"/>
    <col min="13038" max="13042" width="3.140625" style="15" customWidth="1"/>
    <col min="13043" max="13044" width="1.7109375" style="15" customWidth="1"/>
    <col min="13045" max="13045" width="2.42578125" style="15" customWidth="1"/>
    <col min="13046" max="13046" width="5.42578125" style="15" customWidth="1"/>
    <col min="13047" max="13047" width="4.140625" style="15" customWidth="1"/>
    <col min="13048" max="13048" width="1.7109375" style="15" customWidth="1"/>
    <col min="13049" max="13052" width="3.140625" style="15" customWidth="1"/>
    <col min="13053" max="13053" width="4.5703125" style="15" customWidth="1"/>
    <col min="13054" max="13056" width="2.85546875" style="15" customWidth="1"/>
    <col min="13057" max="13057" width="3.140625" style="15" customWidth="1"/>
    <col min="13058" max="13058" width="2.85546875" style="15" customWidth="1"/>
    <col min="13059" max="13059" width="3.5703125" style="15" customWidth="1"/>
    <col min="13060" max="13060" width="2.7109375" style="15" customWidth="1"/>
    <col min="13061" max="13061" width="3.7109375" style="15" customWidth="1"/>
    <col min="13062" max="13062" width="5.7109375" style="15" customWidth="1"/>
    <col min="13063" max="13063" width="4.7109375" style="15" customWidth="1"/>
    <col min="13064" max="13288" width="9.140625" style="15"/>
    <col min="13289" max="13289" width="3.7109375" style="15" customWidth="1"/>
    <col min="13290" max="13290" width="5.5703125" style="15" customWidth="1"/>
    <col min="13291" max="13291" width="2.140625" style="15" customWidth="1"/>
    <col min="13292" max="13292" width="2.85546875" style="15" customWidth="1"/>
    <col min="13293" max="13293" width="4.28515625" style="15" customWidth="1"/>
    <col min="13294" max="13298" width="3.140625" style="15" customWidth="1"/>
    <col min="13299" max="13300" width="1.7109375" style="15" customWidth="1"/>
    <col min="13301" max="13301" width="2.42578125" style="15" customWidth="1"/>
    <col min="13302" max="13302" width="5.42578125" style="15" customWidth="1"/>
    <col min="13303" max="13303" width="4.140625" style="15" customWidth="1"/>
    <col min="13304" max="13304" width="1.7109375" style="15" customWidth="1"/>
    <col min="13305" max="13308" width="3.140625" style="15" customWidth="1"/>
    <col min="13309" max="13309" width="4.5703125" style="15" customWidth="1"/>
    <col min="13310" max="13312" width="2.85546875" style="15" customWidth="1"/>
    <col min="13313" max="13313" width="3.140625" style="15" customWidth="1"/>
    <col min="13314" max="13314" width="2.85546875" style="15" customWidth="1"/>
    <col min="13315" max="13315" width="3.5703125" style="15" customWidth="1"/>
    <col min="13316" max="13316" width="2.7109375" style="15" customWidth="1"/>
    <col min="13317" max="13317" width="3.7109375" style="15" customWidth="1"/>
    <col min="13318" max="13318" width="5.7109375" style="15" customWidth="1"/>
    <col min="13319" max="13319" width="4.7109375" style="15" customWidth="1"/>
    <col min="13320" max="13544" width="9.140625" style="15"/>
    <col min="13545" max="13545" width="3.7109375" style="15" customWidth="1"/>
    <col min="13546" max="13546" width="5.5703125" style="15" customWidth="1"/>
    <col min="13547" max="13547" width="2.140625" style="15" customWidth="1"/>
    <col min="13548" max="13548" width="2.85546875" style="15" customWidth="1"/>
    <col min="13549" max="13549" width="4.28515625" style="15" customWidth="1"/>
    <col min="13550" max="13554" width="3.140625" style="15" customWidth="1"/>
    <col min="13555" max="13556" width="1.7109375" style="15" customWidth="1"/>
    <col min="13557" max="13557" width="2.42578125" style="15" customWidth="1"/>
    <col min="13558" max="13558" width="5.42578125" style="15" customWidth="1"/>
    <col min="13559" max="13559" width="4.140625" style="15" customWidth="1"/>
    <col min="13560" max="13560" width="1.7109375" style="15" customWidth="1"/>
    <col min="13561" max="13564" width="3.140625" style="15" customWidth="1"/>
    <col min="13565" max="13565" width="4.5703125" style="15" customWidth="1"/>
    <col min="13566" max="13568" width="2.85546875" style="15" customWidth="1"/>
    <col min="13569" max="13569" width="3.140625" style="15" customWidth="1"/>
    <col min="13570" max="13570" width="2.85546875" style="15" customWidth="1"/>
    <col min="13571" max="13571" width="3.5703125" style="15" customWidth="1"/>
    <col min="13572" max="13572" width="2.7109375" style="15" customWidth="1"/>
    <col min="13573" max="13573" width="3.7109375" style="15" customWidth="1"/>
    <col min="13574" max="13574" width="5.7109375" style="15" customWidth="1"/>
    <col min="13575" max="13575" width="4.7109375" style="15" customWidth="1"/>
    <col min="13576" max="13800" width="9.140625" style="15"/>
    <col min="13801" max="13801" width="3.7109375" style="15" customWidth="1"/>
    <col min="13802" max="13802" width="5.5703125" style="15" customWidth="1"/>
    <col min="13803" max="13803" width="2.140625" style="15" customWidth="1"/>
    <col min="13804" max="13804" width="2.85546875" style="15" customWidth="1"/>
    <col min="13805" max="13805" width="4.28515625" style="15" customWidth="1"/>
    <col min="13806" max="13810" width="3.140625" style="15" customWidth="1"/>
    <col min="13811" max="13812" width="1.7109375" style="15" customWidth="1"/>
    <col min="13813" max="13813" width="2.42578125" style="15" customWidth="1"/>
    <col min="13814" max="13814" width="5.42578125" style="15" customWidth="1"/>
    <col min="13815" max="13815" width="4.140625" style="15" customWidth="1"/>
    <col min="13816" max="13816" width="1.7109375" style="15" customWidth="1"/>
    <col min="13817" max="13820" width="3.140625" style="15" customWidth="1"/>
    <col min="13821" max="13821" width="4.5703125" style="15" customWidth="1"/>
    <col min="13822" max="13824" width="2.85546875" style="15" customWidth="1"/>
    <col min="13825" max="13825" width="3.140625" style="15" customWidth="1"/>
    <col min="13826" max="13826" width="2.85546875" style="15" customWidth="1"/>
    <col min="13827" max="13827" width="3.5703125" style="15" customWidth="1"/>
    <col min="13828" max="13828" width="2.7109375" style="15" customWidth="1"/>
    <col min="13829" max="13829" width="3.7109375" style="15" customWidth="1"/>
    <col min="13830" max="13830" width="5.7109375" style="15" customWidth="1"/>
    <col min="13831" max="13831" width="4.7109375" style="15" customWidth="1"/>
    <col min="13832" max="14056" width="9.140625" style="15"/>
    <col min="14057" max="14057" width="3.7109375" style="15" customWidth="1"/>
    <col min="14058" max="14058" width="5.5703125" style="15" customWidth="1"/>
    <col min="14059" max="14059" width="2.140625" style="15" customWidth="1"/>
    <col min="14060" max="14060" width="2.85546875" style="15" customWidth="1"/>
    <col min="14061" max="14061" width="4.28515625" style="15" customWidth="1"/>
    <col min="14062" max="14066" width="3.140625" style="15" customWidth="1"/>
    <col min="14067" max="14068" width="1.7109375" style="15" customWidth="1"/>
    <col min="14069" max="14069" width="2.42578125" style="15" customWidth="1"/>
    <col min="14070" max="14070" width="5.42578125" style="15" customWidth="1"/>
    <col min="14071" max="14071" width="4.140625" style="15" customWidth="1"/>
    <col min="14072" max="14072" width="1.7109375" style="15" customWidth="1"/>
    <col min="14073" max="14076" width="3.140625" style="15" customWidth="1"/>
    <col min="14077" max="14077" width="4.5703125" style="15" customWidth="1"/>
    <col min="14078" max="14080" width="2.85546875" style="15" customWidth="1"/>
    <col min="14081" max="14081" width="3.140625" style="15" customWidth="1"/>
    <col min="14082" max="14082" width="2.85546875" style="15" customWidth="1"/>
    <col min="14083" max="14083" width="3.5703125" style="15" customWidth="1"/>
    <col min="14084" max="14084" width="2.7109375" style="15" customWidth="1"/>
    <col min="14085" max="14085" width="3.7109375" style="15" customWidth="1"/>
    <col min="14086" max="14086" width="5.7109375" style="15" customWidth="1"/>
    <col min="14087" max="14087" width="4.7109375" style="15" customWidth="1"/>
    <col min="14088" max="14312" width="9.140625" style="15"/>
    <col min="14313" max="14313" width="3.7109375" style="15" customWidth="1"/>
    <col min="14314" max="14314" width="5.5703125" style="15" customWidth="1"/>
    <col min="14315" max="14315" width="2.140625" style="15" customWidth="1"/>
    <col min="14316" max="14316" width="2.85546875" style="15" customWidth="1"/>
    <col min="14317" max="14317" width="4.28515625" style="15" customWidth="1"/>
    <col min="14318" max="14322" width="3.140625" style="15" customWidth="1"/>
    <col min="14323" max="14324" width="1.7109375" style="15" customWidth="1"/>
    <col min="14325" max="14325" width="2.42578125" style="15" customWidth="1"/>
    <col min="14326" max="14326" width="5.42578125" style="15" customWidth="1"/>
    <col min="14327" max="14327" width="4.140625" style="15" customWidth="1"/>
    <col min="14328" max="14328" width="1.7109375" style="15" customWidth="1"/>
    <col min="14329" max="14332" width="3.140625" style="15" customWidth="1"/>
    <col min="14333" max="14333" width="4.5703125" style="15" customWidth="1"/>
    <col min="14334" max="14336" width="2.85546875" style="15" customWidth="1"/>
    <col min="14337" max="14337" width="3.140625" style="15" customWidth="1"/>
    <col min="14338" max="14338" width="2.85546875" style="15" customWidth="1"/>
    <col min="14339" max="14339" width="3.5703125" style="15" customWidth="1"/>
    <col min="14340" max="14340" width="2.7109375" style="15" customWidth="1"/>
    <col min="14341" max="14341" width="3.7109375" style="15" customWidth="1"/>
    <col min="14342" max="14342" width="5.7109375" style="15" customWidth="1"/>
    <col min="14343" max="14343" width="4.7109375" style="15" customWidth="1"/>
    <col min="14344" max="14568" width="9.140625" style="15"/>
    <col min="14569" max="14569" width="3.7109375" style="15" customWidth="1"/>
    <col min="14570" max="14570" width="5.5703125" style="15" customWidth="1"/>
    <col min="14571" max="14571" width="2.140625" style="15" customWidth="1"/>
    <col min="14572" max="14572" width="2.85546875" style="15" customWidth="1"/>
    <col min="14573" max="14573" width="4.28515625" style="15" customWidth="1"/>
    <col min="14574" max="14578" width="3.140625" style="15" customWidth="1"/>
    <col min="14579" max="14580" width="1.7109375" style="15" customWidth="1"/>
    <col min="14581" max="14581" width="2.42578125" style="15" customWidth="1"/>
    <col min="14582" max="14582" width="5.42578125" style="15" customWidth="1"/>
    <col min="14583" max="14583" width="4.140625" style="15" customWidth="1"/>
    <col min="14584" max="14584" width="1.7109375" style="15" customWidth="1"/>
    <col min="14585" max="14588" width="3.140625" style="15" customWidth="1"/>
    <col min="14589" max="14589" width="4.5703125" style="15" customWidth="1"/>
    <col min="14590" max="14592" width="2.85546875" style="15" customWidth="1"/>
    <col min="14593" max="14593" width="3.140625" style="15" customWidth="1"/>
    <col min="14594" max="14594" width="2.85546875" style="15" customWidth="1"/>
    <col min="14595" max="14595" width="3.5703125" style="15" customWidth="1"/>
    <col min="14596" max="14596" width="2.7109375" style="15" customWidth="1"/>
    <col min="14597" max="14597" width="3.7109375" style="15" customWidth="1"/>
    <col min="14598" max="14598" width="5.7109375" style="15" customWidth="1"/>
    <col min="14599" max="14599" width="4.7109375" style="15" customWidth="1"/>
    <col min="14600" max="14824" width="9.140625" style="15"/>
    <col min="14825" max="14825" width="3.7109375" style="15" customWidth="1"/>
    <col min="14826" max="14826" width="5.5703125" style="15" customWidth="1"/>
    <col min="14827" max="14827" width="2.140625" style="15" customWidth="1"/>
    <col min="14828" max="14828" width="2.85546875" style="15" customWidth="1"/>
    <col min="14829" max="14829" width="4.28515625" style="15" customWidth="1"/>
    <col min="14830" max="14834" width="3.140625" style="15" customWidth="1"/>
    <col min="14835" max="14836" width="1.7109375" style="15" customWidth="1"/>
    <col min="14837" max="14837" width="2.42578125" style="15" customWidth="1"/>
    <col min="14838" max="14838" width="5.42578125" style="15" customWidth="1"/>
    <col min="14839" max="14839" width="4.140625" style="15" customWidth="1"/>
    <col min="14840" max="14840" width="1.7109375" style="15" customWidth="1"/>
    <col min="14841" max="14844" width="3.140625" style="15" customWidth="1"/>
    <col min="14845" max="14845" width="4.5703125" style="15" customWidth="1"/>
    <col min="14846" max="14848" width="2.85546875" style="15" customWidth="1"/>
    <col min="14849" max="14849" width="3.140625" style="15" customWidth="1"/>
    <col min="14850" max="14850" width="2.85546875" style="15" customWidth="1"/>
    <col min="14851" max="14851" width="3.5703125" style="15" customWidth="1"/>
    <col min="14852" max="14852" width="2.7109375" style="15" customWidth="1"/>
    <col min="14853" max="14853" width="3.7109375" style="15" customWidth="1"/>
    <col min="14854" max="14854" width="5.7109375" style="15" customWidth="1"/>
    <col min="14855" max="14855" width="4.7109375" style="15" customWidth="1"/>
    <col min="14856" max="15080" width="9.140625" style="15"/>
    <col min="15081" max="15081" width="3.7109375" style="15" customWidth="1"/>
    <col min="15082" max="15082" width="5.5703125" style="15" customWidth="1"/>
    <col min="15083" max="15083" width="2.140625" style="15" customWidth="1"/>
    <col min="15084" max="15084" width="2.85546875" style="15" customWidth="1"/>
    <col min="15085" max="15085" width="4.28515625" style="15" customWidth="1"/>
    <col min="15086" max="15090" width="3.140625" style="15" customWidth="1"/>
    <col min="15091" max="15092" width="1.7109375" style="15" customWidth="1"/>
    <col min="15093" max="15093" width="2.42578125" style="15" customWidth="1"/>
    <col min="15094" max="15094" width="5.42578125" style="15" customWidth="1"/>
    <col min="15095" max="15095" width="4.140625" style="15" customWidth="1"/>
    <col min="15096" max="15096" width="1.7109375" style="15" customWidth="1"/>
    <col min="15097" max="15100" width="3.140625" style="15" customWidth="1"/>
    <col min="15101" max="15101" width="4.5703125" style="15" customWidth="1"/>
    <col min="15102" max="15104" width="2.85546875" style="15" customWidth="1"/>
    <col min="15105" max="15105" width="3.140625" style="15" customWidth="1"/>
    <col min="15106" max="15106" width="2.85546875" style="15" customWidth="1"/>
    <col min="15107" max="15107" width="3.5703125" style="15" customWidth="1"/>
    <col min="15108" max="15108" width="2.7109375" style="15" customWidth="1"/>
    <col min="15109" max="15109" width="3.7109375" style="15" customWidth="1"/>
    <col min="15110" max="15110" width="5.7109375" style="15" customWidth="1"/>
    <col min="15111" max="15111" width="4.7109375" style="15" customWidth="1"/>
    <col min="15112" max="15336" width="9.140625" style="15"/>
    <col min="15337" max="15337" width="3.7109375" style="15" customWidth="1"/>
    <col min="15338" max="15338" width="5.5703125" style="15" customWidth="1"/>
    <col min="15339" max="15339" width="2.140625" style="15" customWidth="1"/>
    <col min="15340" max="15340" width="2.85546875" style="15" customWidth="1"/>
    <col min="15341" max="15341" width="4.28515625" style="15" customWidth="1"/>
    <col min="15342" max="15346" width="3.140625" style="15" customWidth="1"/>
    <col min="15347" max="15348" width="1.7109375" style="15" customWidth="1"/>
    <col min="15349" max="15349" width="2.42578125" style="15" customWidth="1"/>
    <col min="15350" max="15350" width="5.42578125" style="15" customWidth="1"/>
    <col min="15351" max="15351" width="4.140625" style="15" customWidth="1"/>
    <col min="15352" max="15352" width="1.7109375" style="15" customWidth="1"/>
    <col min="15353" max="15356" width="3.140625" style="15" customWidth="1"/>
    <col min="15357" max="15357" width="4.5703125" style="15" customWidth="1"/>
    <col min="15358" max="15360" width="2.85546875" style="15" customWidth="1"/>
    <col min="15361" max="15361" width="3.140625" style="15" customWidth="1"/>
    <col min="15362" max="15362" width="2.85546875" style="15" customWidth="1"/>
    <col min="15363" max="15363" width="3.5703125" style="15" customWidth="1"/>
    <col min="15364" max="15364" width="2.7109375" style="15" customWidth="1"/>
    <col min="15365" max="15365" width="3.7109375" style="15" customWidth="1"/>
    <col min="15366" max="15366" width="5.7109375" style="15" customWidth="1"/>
    <col min="15367" max="15367" width="4.7109375" style="15" customWidth="1"/>
    <col min="15368" max="15592" width="9.140625" style="15"/>
    <col min="15593" max="15593" width="3.7109375" style="15" customWidth="1"/>
    <col min="15594" max="15594" width="5.5703125" style="15" customWidth="1"/>
    <col min="15595" max="15595" width="2.140625" style="15" customWidth="1"/>
    <col min="15596" max="15596" width="2.85546875" style="15" customWidth="1"/>
    <col min="15597" max="15597" width="4.28515625" style="15" customWidth="1"/>
    <col min="15598" max="15602" width="3.140625" style="15" customWidth="1"/>
    <col min="15603" max="15604" width="1.7109375" style="15" customWidth="1"/>
    <col min="15605" max="15605" width="2.42578125" style="15" customWidth="1"/>
    <col min="15606" max="15606" width="5.42578125" style="15" customWidth="1"/>
    <col min="15607" max="15607" width="4.140625" style="15" customWidth="1"/>
    <col min="15608" max="15608" width="1.7109375" style="15" customWidth="1"/>
    <col min="15609" max="15612" width="3.140625" style="15" customWidth="1"/>
    <col min="15613" max="15613" width="4.5703125" style="15" customWidth="1"/>
    <col min="15614" max="15616" width="2.85546875" style="15" customWidth="1"/>
    <col min="15617" max="15617" width="3.140625" style="15" customWidth="1"/>
    <col min="15618" max="15618" width="2.85546875" style="15" customWidth="1"/>
    <col min="15619" max="15619" width="3.5703125" style="15" customWidth="1"/>
    <col min="15620" max="15620" width="2.7109375" style="15" customWidth="1"/>
    <col min="15621" max="15621" width="3.7109375" style="15" customWidth="1"/>
    <col min="15622" max="15622" width="5.7109375" style="15" customWidth="1"/>
    <col min="15623" max="15623" width="4.7109375" style="15" customWidth="1"/>
    <col min="15624" max="15848" width="9.140625" style="15"/>
    <col min="15849" max="15849" width="3.7109375" style="15" customWidth="1"/>
    <col min="15850" max="15850" width="5.5703125" style="15" customWidth="1"/>
    <col min="15851" max="15851" width="2.140625" style="15" customWidth="1"/>
    <col min="15852" max="15852" width="2.85546875" style="15" customWidth="1"/>
    <col min="15853" max="15853" width="4.28515625" style="15" customWidth="1"/>
    <col min="15854" max="15858" width="3.140625" style="15" customWidth="1"/>
    <col min="15859" max="15860" width="1.7109375" style="15" customWidth="1"/>
    <col min="15861" max="15861" width="2.42578125" style="15" customWidth="1"/>
    <col min="15862" max="15862" width="5.42578125" style="15" customWidth="1"/>
    <col min="15863" max="15863" width="4.140625" style="15" customWidth="1"/>
    <col min="15864" max="15864" width="1.7109375" style="15" customWidth="1"/>
    <col min="15865" max="15868" width="3.140625" style="15" customWidth="1"/>
    <col min="15869" max="15869" width="4.5703125" style="15" customWidth="1"/>
    <col min="15870" max="15872" width="2.85546875" style="15" customWidth="1"/>
    <col min="15873" max="15873" width="3.140625" style="15" customWidth="1"/>
    <col min="15874" max="15874" width="2.85546875" style="15" customWidth="1"/>
    <col min="15875" max="15875" width="3.5703125" style="15" customWidth="1"/>
    <col min="15876" max="15876" width="2.7109375" style="15" customWidth="1"/>
    <col min="15877" max="15877" width="3.7109375" style="15" customWidth="1"/>
    <col min="15878" max="15878" width="5.7109375" style="15" customWidth="1"/>
    <col min="15879" max="15879" width="4.7109375" style="15" customWidth="1"/>
    <col min="15880" max="16104" width="9.140625" style="15"/>
    <col min="16105" max="16105" width="3.7109375" style="15" customWidth="1"/>
    <col min="16106" max="16106" width="5.5703125" style="15" customWidth="1"/>
    <col min="16107" max="16107" width="2.140625" style="15" customWidth="1"/>
    <col min="16108" max="16108" width="2.85546875" style="15" customWidth="1"/>
    <col min="16109" max="16109" width="4.28515625" style="15" customWidth="1"/>
    <col min="16110" max="16114" width="3.140625" style="15" customWidth="1"/>
    <col min="16115" max="16116" width="1.7109375" style="15" customWidth="1"/>
    <col min="16117" max="16117" width="2.42578125" style="15" customWidth="1"/>
    <col min="16118" max="16118" width="5.42578125" style="15" customWidth="1"/>
    <col min="16119" max="16119" width="4.140625" style="15" customWidth="1"/>
    <col min="16120" max="16120" width="1.7109375" style="15" customWidth="1"/>
    <col min="16121" max="16124" width="3.140625" style="15" customWidth="1"/>
    <col min="16125" max="16125" width="4.5703125" style="15" customWidth="1"/>
    <col min="16126" max="16128" width="2.85546875" style="15" customWidth="1"/>
    <col min="16129" max="16129" width="3.140625" style="15" customWidth="1"/>
    <col min="16130" max="16130" width="2.85546875" style="15" customWidth="1"/>
    <col min="16131" max="16131" width="3.5703125" style="15" customWidth="1"/>
    <col min="16132" max="16132" width="2.7109375" style="15" customWidth="1"/>
    <col min="16133" max="16133" width="3.7109375" style="15" customWidth="1"/>
    <col min="16134" max="16134" width="5.7109375" style="15" customWidth="1"/>
    <col min="16135" max="16135" width="4.7109375" style="15" customWidth="1"/>
    <col min="16136" max="16384" width="9.140625" style="15"/>
  </cols>
  <sheetData>
    <row r="1" spans="1:11" ht="32.450000000000003" customHeight="1">
      <c r="A1" s="53" t="s">
        <v>3</v>
      </c>
      <c r="B1" s="115"/>
      <c r="C1" s="53"/>
      <c r="D1" s="53"/>
      <c r="E1" s="54"/>
      <c r="F1" s="54"/>
      <c r="G1" s="54"/>
      <c r="H1" s="19"/>
      <c r="I1" s="19"/>
      <c r="J1" s="19"/>
      <c r="K1" s="19"/>
    </row>
    <row r="2" spans="1:11" s="124" customFormat="1" ht="27" customHeight="1">
      <c r="A2" s="123" t="s">
        <v>44</v>
      </c>
      <c r="C2" s="125"/>
      <c r="D2" s="125"/>
      <c r="E2" s="125"/>
      <c r="F2" s="125"/>
      <c r="G2" s="125"/>
      <c r="H2" s="19"/>
      <c r="I2" s="19"/>
      <c r="J2" s="19"/>
      <c r="K2" s="19"/>
    </row>
    <row r="3" spans="1:11" s="19" customFormat="1" ht="45.75" customHeight="1">
      <c r="A3" s="55" t="s">
        <v>136</v>
      </c>
      <c r="B3" s="55" t="s">
        <v>45</v>
      </c>
      <c r="C3" s="55" t="s">
        <v>0</v>
      </c>
      <c r="D3" s="55" t="s">
        <v>1</v>
      </c>
      <c r="E3" s="56" t="s">
        <v>148</v>
      </c>
      <c r="F3" s="56" t="s">
        <v>149</v>
      </c>
      <c r="G3" s="56" t="s">
        <v>109</v>
      </c>
    </row>
    <row r="4" spans="1:11" s="19" customFormat="1" ht="11.25" customHeight="1">
      <c r="A4" s="57"/>
      <c r="B4" s="180" t="s">
        <v>97</v>
      </c>
      <c r="C4" s="181"/>
      <c r="D4" s="57"/>
      <c r="E4" s="57"/>
      <c r="F4" s="57"/>
      <c r="G4" s="58"/>
    </row>
    <row r="5" spans="1:11" s="19" customFormat="1" ht="11.25" customHeight="1">
      <c r="A5" s="114">
        <v>521000010</v>
      </c>
      <c r="B5" s="84" t="s">
        <v>121</v>
      </c>
      <c r="C5" s="60" t="s">
        <v>127</v>
      </c>
      <c r="D5" s="61" t="s">
        <v>93</v>
      </c>
      <c r="E5" s="151">
        <f>VLOOKUP(A5,Цены[],COLUMN(Цены[[#Headers],[Цена]]),FALSE)</f>
        <v>1406.63</v>
      </c>
      <c r="F5" s="152">
        <f>ROUND(E5*(1-Скидка_клиента),2)</f>
        <v>1195.6400000000001</v>
      </c>
      <c r="G5" s="62" t="s">
        <v>108</v>
      </c>
    </row>
    <row r="6" spans="1:11" s="19" customFormat="1" ht="11.25" customHeight="1">
      <c r="A6" s="114">
        <v>524000001</v>
      </c>
      <c r="B6" s="84" t="s">
        <v>122</v>
      </c>
      <c r="C6" s="60" t="s">
        <v>127</v>
      </c>
      <c r="D6" s="61" t="s">
        <v>93</v>
      </c>
      <c r="E6" s="151">
        <f>VLOOKUP(A6,Цены[],COLUMN(Цены[[#Headers],[Цена]]),FALSE)</f>
        <v>2586.38</v>
      </c>
      <c r="F6" s="152">
        <f>ROUND(E6*(1-Скидка_клиента),2)</f>
        <v>2198.42</v>
      </c>
      <c r="G6" s="62" t="s">
        <v>117</v>
      </c>
    </row>
    <row r="7" spans="1:11" s="19" customFormat="1" ht="11.25" customHeight="1">
      <c r="A7" s="57"/>
      <c r="B7" s="180" t="s">
        <v>98</v>
      </c>
      <c r="C7" s="181"/>
      <c r="D7" s="63"/>
      <c r="E7" s="153"/>
      <c r="F7" s="154"/>
      <c r="G7" s="64"/>
    </row>
    <row r="8" spans="1:11" s="19" customFormat="1" ht="11.25" customHeight="1">
      <c r="A8" s="114">
        <v>521000011</v>
      </c>
      <c r="B8" s="84" t="s">
        <v>99</v>
      </c>
      <c r="C8" s="60" t="s">
        <v>126</v>
      </c>
      <c r="D8" s="61" t="s">
        <v>93</v>
      </c>
      <c r="E8" s="151">
        <f>VLOOKUP(A8,Цены[],COLUMN(Цены[[#Headers],[Цена]]),FALSE)</f>
        <v>1633.5</v>
      </c>
      <c r="F8" s="152">
        <f>ROUND(E8*(1-Скидка_клиента),2)</f>
        <v>1388.48</v>
      </c>
      <c r="G8" s="62" t="s">
        <v>108</v>
      </c>
    </row>
    <row r="9" spans="1:11" s="19" customFormat="1" ht="11.25" customHeight="1">
      <c r="A9" s="114">
        <v>524000002</v>
      </c>
      <c r="B9" s="84" t="s">
        <v>155</v>
      </c>
      <c r="C9" s="60" t="s">
        <v>157</v>
      </c>
      <c r="D9" s="61" t="s">
        <v>93</v>
      </c>
      <c r="E9" s="151">
        <f>VLOOKUP(A9,Цены[],COLUMN(Цены[[#Headers],[Цена]]),FALSE)</f>
        <v>4354.1899999999996</v>
      </c>
      <c r="F9" s="152">
        <f>ROUND(E9*(1-Скидка_клиента),2)</f>
        <v>3701.06</v>
      </c>
      <c r="G9" s="62" t="s">
        <v>156</v>
      </c>
    </row>
    <row r="10" spans="1:11" s="19" customFormat="1" ht="36" customHeight="1">
      <c r="A10" s="57"/>
      <c r="B10" s="180" t="s">
        <v>101</v>
      </c>
      <c r="C10" s="181"/>
      <c r="D10" s="65"/>
      <c r="E10" s="130"/>
      <c r="F10" s="126"/>
      <c r="G10" s="66" t="s">
        <v>133</v>
      </c>
    </row>
    <row r="11" spans="1:11" s="19" customFormat="1" ht="11.25" customHeight="1">
      <c r="A11" s="114">
        <v>415000500</v>
      </c>
      <c r="B11" s="67" t="s">
        <v>57</v>
      </c>
      <c r="C11" s="60" t="s">
        <v>100</v>
      </c>
      <c r="D11" s="68" t="s">
        <v>103</v>
      </c>
      <c r="E11" s="151">
        <f>VLOOKUP(A11,Цены[],COLUMN(Цены[[#Headers],[Цена]]),FALSE)</f>
        <v>3468.47</v>
      </c>
      <c r="F11" s="152">
        <f t="shared" ref="F11:F18" si="0">ROUND(E11*(1-Скидка_клиента),2)</f>
        <v>2948.2</v>
      </c>
      <c r="G11" s="52">
        <v>2</v>
      </c>
    </row>
    <row r="12" spans="1:11" s="19" customFormat="1" ht="11.25" customHeight="1">
      <c r="A12" s="114">
        <v>415001000</v>
      </c>
      <c r="B12" s="59" t="s">
        <v>83</v>
      </c>
      <c r="C12" s="60" t="s">
        <v>91</v>
      </c>
      <c r="D12" s="68" t="s">
        <v>103</v>
      </c>
      <c r="E12" s="151">
        <f>VLOOKUP(A12,Цены[],COLUMN(Цены[[#Headers],[Цена]]),FALSE)</f>
        <v>151.55000000000001</v>
      </c>
      <c r="F12" s="152">
        <f t="shared" si="0"/>
        <v>128.82</v>
      </c>
      <c r="G12" s="52">
        <v>1</v>
      </c>
    </row>
    <row r="13" spans="1:11" s="21" customFormat="1" ht="11.25" customHeight="1">
      <c r="A13" s="114">
        <v>415002700</v>
      </c>
      <c r="B13" s="59" t="s">
        <v>79</v>
      </c>
      <c r="C13" s="60" t="s">
        <v>8</v>
      </c>
      <c r="D13" s="68" t="s">
        <v>103</v>
      </c>
      <c r="E13" s="151">
        <f>VLOOKUP(A13,Цены[],COLUMN(Цены[[#Headers],[Цена]]),FALSE)</f>
        <v>793.16</v>
      </c>
      <c r="F13" s="152">
        <f t="shared" si="0"/>
        <v>674.19</v>
      </c>
      <c r="G13" s="52">
        <v>1</v>
      </c>
      <c r="H13" s="19"/>
      <c r="I13" s="19"/>
      <c r="J13" s="19"/>
      <c r="K13" s="19"/>
    </row>
    <row r="14" spans="1:11" s="19" customFormat="1" ht="11.25" customHeight="1">
      <c r="A14" s="114">
        <v>415002800</v>
      </c>
      <c r="B14" s="59" t="s">
        <v>81</v>
      </c>
      <c r="C14" s="60" t="s">
        <v>9</v>
      </c>
      <c r="D14" s="68" t="s">
        <v>103</v>
      </c>
      <c r="E14" s="151">
        <f>VLOOKUP(A14,Цены[],COLUMN(Цены[[#Headers],[Цена]]),FALSE)</f>
        <v>590.78</v>
      </c>
      <c r="F14" s="152">
        <f t="shared" si="0"/>
        <v>502.16</v>
      </c>
      <c r="G14" s="52">
        <v>1</v>
      </c>
    </row>
    <row r="15" spans="1:11" s="19" customFormat="1" ht="11.25" customHeight="1">
      <c r="A15" s="114">
        <v>415000100</v>
      </c>
      <c r="B15" s="59" t="s">
        <v>71</v>
      </c>
      <c r="C15" s="69" t="s">
        <v>10</v>
      </c>
      <c r="D15" s="68" t="s">
        <v>103</v>
      </c>
      <c r="E15" s="151">
        <f>VLOOKUP(A15,Цены[],COLUMN(Цены[[#Headers],[Цена]]),FALSE)</f>
        <v>680.63</v>
      </c>
      <c r="F15" s="152">
        <f t="shared" si="0"/>
        <v>578.54</v>
      </c>
      <c r="G15" s="52">
        <v>1</v>
      </c>
    </row>
    <row r="16" spans="1:11" s="19" customFormat="1" ht="11.25" customHeight="1">
      <c r="A16" s="114">
        <v>415001200</v>
      </c>
      <c r="B16" s="59" t="s">
        <v>61</v>
      </c>
      <c r="C16" s="60" t="s">
        <v>90</v>
      </c>
      <c r="D16" s="68" t="s">
        <v>103</v>
      </c>
      <c r="E16" s="151">
        <f>VLOOKUP(A16,Цены[],COLUMN(Цены[[#Headers],[Цена]]),FALSE)</f>
        <v>295.85000000000002</v>
      </c>
      <c r="F16" s="152">
        <f t="shared" si="0"/>
        <v>251.47</v>
      </c>
      <c r="G16" s="52">
        <v>1</v>
      </c>
    </row>
    <row r="17" spans="1:11" s="19" customFormat="1" ht="11.25" customHeight="1">
      <c r="A17" s="114">
        <v>415002600</v>
      </c>
      <c r="B17" s="59" t="s">
        <v>70</v>
      </c>
      <c r="C17" s="60" t="s">
        <v>11</v>
      </c>
      <c r="D17" s="68" t="s">
        <v>103</v>
      </c>
      <c r="E17" s="151">
        <f>VLOOKUP(A17,Цены[],COLUMN(Цены[[#Headers],[Цена]]),FALSE)</f>
        <v>190.58</v>
      </c>
      <c r="F17" s="152">
        <f t="shared" si="0"/>
        <v>161.99</v>
      </c>
      <c r="G17" s="52">
        <v>2</v>
      </c>
    </row>
    <row r="18" spans="1:11" s="19" customFormat="1" ht="11.25" customHeight="1">
      <c r="A18" s="121">
        <v>415000900</v>
      </c>
      <c r="B18" s="59" t="s">
        <v>75</v>
      </c>
      <c r="C18" s="60" t="s">
        <v>76</v>
      </c>
      <c r="D18" s="68" t="s">
        <v>103</v>
      </c>
      <c r="E18" s="155">
        <f>VLOOKUP(A18,Цены[],COLUMN(Цены[[#Headers],[Цена]]),FALSE)</f>
        <v>138.85</v>
      </c>
      <c r="F18" s="152">
        <f t="shared" si="0"/>
        <v>118.02</v>
      </c>
      <c r="G18" s="52">
        <v>0</v>
      </c>
    </row>
    <row r="19" spans="1:11" s="19" customFormat="1" ht="10.5" customHeight="1">
      <c r="A19" s="120"/>
      <c r="B19" s="175" t="s">
        <v>154</v>
      </c>
      <c r="C19" s="176"/>
      <c r="D19" s="133"/>
      <c r="E19" s="136">
        <f>SUMPRODUCT(E11:E18,G11:G18)</f>
        <v>9830.07</v>
      </c>
      <c r="F19" s="134" t="s">
        <v>110</v>
      </c>
      <c r="G19" s="156">
        <f>SUMPRODUCT(F11:F18,G11:G18)</f>
        <v>8355.56</v>
      </c>
    </row>
    <row r="20" spans="1:11" s="19" customFormat="1" ht="11.25" customHeight="1">
      <c r="A20" s="120"/>
      <c r="B20" s="177"/>
      <c r="C20" s="178"/>
      <c r="D20" s="72"/>
      <c r="E20" s="135"/>
      <c r="F20" s="128"/>
      <c r="G20" s="73"/>
    </row>
    <row r="21" spans="1:11" s="19" customFormat="1" ht="11.25" customHeight="1">
      <c r="A21" s="121">
        <v>415000300</v>
      </c>
      <c r="B21" s="59" t="s">
        <v>59</v>
      </c>
      <c r="C21" s="60" t="s">
        <v>102</v>
      </c>
      <c r="D21" s="68" t="s">
        <v>103</v>
      </c>
      <c r="E21" s="151">
        <f>VLOOKUP(A21,Цены[],COLUMN(Цены[[#Headers],[Цена]]),FALSE)</f>
        <v>3277.89</v>
      </c>
      <c r="F21" s="152">
        <f t="shared" ref="F21:F28" si="1">ROUND(E21*(1-Скидка_клиента),2)</f>
        <v>2786.21</v>
      </c>
      <c r="G21" s="52">
        <v>2</v>
      </c>
    </row>
    <row r="22" spans="1:11" s="19" customFormat="1" ht="11.25" customHeight="1">
      <c r="A22" s="121">
        <v>415001000</v>
      </c>
      <c r="B22" s="59" t="s">
        <v>83</v>
      </c>
      <c r="C22" s="60" t="s">
        <v>91</v>
      </c>
      <c r="D22" s="68" t="s">
        <v>103</v>
      </c>
      <c r="E22" s="151">
        <f>VLOOKUP(A22,Цены[],COLUMN(Цены[[#Headers],[Цена]]),FALSE)</f>
        <v>151.55000000000001</v>
      </c>
      <c r="F22" s="152">
        <f t="shared" si="1"/>
        <v>128.82</v>
      </c>
      <c r="G22" s="52">
        <v>1</v>
      </c>
    </row>
    <row r="23" spans="1:11" s="21" customFormat="1" ht="11.25" customHeight="1">
      <c r="A23" s="121">
        <v>415002700</v>
      </c>
      <c r="B23" s="59" t="s">
        <v>79</v>
      </c>
      <c r="C23" s="60" t="s">
        <v>8</v>
      </c>
      <c r="D23" s="68" t="s">
        <v>103</v>
      </c>
      <c r="E23" s="151">
        <f>VLOOKUP(A23,Цены[],COLUMN(Цены[[#Headers],[Цена]]),FALSE)</f>
        <v>793.16</v>
      </c>
      <c r="F23" s="152">
        <f t="shared" si="1"/>
        <v>674.19</v>
      </c>
      <c r="G23" s="52">
        <v>1</v>
      </c>
      <c r="H23" s="19"/>
      <c r="I23" s="19"/>
      <c r="J23" s="19"/>
      <c r="K23" s="19"/>
    </row>
    <row r="24" spans="1:11" s="19" customFormat="1" ht="11.25" customHeight="1">
      <c r="A24" s="114">
        <v>415002800</v>
      </c>
      <c r="B24" s="59" t="s">
        <v>81</v>
      </c>
      <c r="C24" s="60" t="s">
        <v>9</v>
      </c>
      <c r="D24" s="68" t="s">
        <v>103</v>
      </c>
      <c r="E24" s="151">
        <f>VLOOKUP(A24,Цены[],COLUMN(Цены[[#Headers],[Цена]]),FALSE)</f>
        <v>590.78</v>
      </c>
      <c r="F24" s="152">
        <f t="shared" si="1"/>
        <v>502.16</v>
      </c>
      <c r="G24" s="52">
        <v>1</v>
      </c>
    </row>
    <row r="25" spans="1:11" s="19" customFormat="1" ht="11.25" customHeight="1">
      <c r="A25" s="114">
        <v>415000100</v>
      </c>
      <c r="B25" s="59" t="s">
        <v>71</v>
      </c>
      <c r="C25" s="69" t="s">
        <v>10</v>
      </c>
      <c r="D25" s="68" t="s">
        <v>103</v>
      </c>
      <c r="E25" s="151">
        <f>VLOOKUP(A25,Цены[],COLUMN(Цены[[#Headers],[Цена]]),FALSE)</f>
        <v>680.63</v>
      </c>
      <c r="F25" s="152">
        <f t="shared" si="1"/>
        <v>578.54</v>
      </c>
      <c r="G25" s="52">
        <v>1</v>
      </c>
    </row>
    <row r="26" spans="1:11" s="19" customFormat="1" ht="11.25" customHeight="1">
      <c r="A26" s="114">
        <v>415001200</v>
      </c>
      <c r="B26" s="59" t="s">
        <v>61</v>
      </c>
      <c r="C26" s="60" t="s">
        <v>90</v>
      </c>
      <c r="D26" s="68" t="s">
        <v>103</v>
      </c>
      <c r="E26" s="151">
        <f>VLOOKUP(A26,Цены[],COLUMN(Цены[[#Headers],[Цена]]),FALSE)</f>
        <v>295.85000000000002</v>
      </c>
      <c r="F26" s="152">
        <f t="shared" si="1"/>
        <v>251.47</v>
      </c>
      <c r="G26" s="52">
        <v>1</v>
      </c>
    </row>
    <row r="27" spans="1:11" s="19" customFormat="1" ht="11.25" customHeight="1">
      <c r="A27" s="114">
        <v>415002600</v>
      </c>
      <c r="B27" s="59" t="s">
        <v>70</v>
      </c>
      <c r="C27" s="60" t="s">
        <v>11</v>
      </c>
      <c r="D27" s="68" t="s">
        <v>103</v>
      </c>
      <c r="E27" s="151">
        <f>VLOOKUP(A27,Цены[],COLUMN(Цены[[#Headers],[Цена]]),FALSE)</f>
        <v>190.58</v>
      </c>
      <c r="F27" s="152">
        <f t="shared" si="1"/>
        <v>161.99</v>
      </c>
      <c r="G27" s="52">
        <v>2</v>
      </c>
    </row>
    <row r="28" spans="1:11" s="19" customFormat="1" ht="11.25" customHeight="1">
      <c r="A28" s="114">
        <v>415000900</v>
      </c>
      <c r="B28" s="59" t="s">
        <v>75</v>
      </c>
      <c r="C28" s="60" t="s">
        <v>76</v>
      </c>
      <c r="D28" s="68" t="s">
        <v>103</v>
      </c>
      <c r="E28" s="151">
        <f>VLOOKUP(A28,Цены[],COLUMN(Цены[[#Headers],[Цена]]),FALSE)</f>
        <v>138.85</v>
      </c>
      <c r="F28" s="152">
        <f t="shared" si="1"/>
        <v>118.02</v>
      </c>
      <c r="G28" s="52">
        <v>0</v>
      </c>
    </row>
    <row r="29" spans="1:11" s="19" customFormat="1" ht="12" customHeight="1">
      <c r="A29" s="120"/>
      <c r="B29" s="175" t="s">
        <v>152</v>
      </c>
      <c r="C29" s="176"/>
      <c r="D29" s="71"/>
      <c r="E29" s="136">
        <f>SUMPRODUCT(E21:E28,G21:G28)</f>
        <v>9448.91</v>
      </c>
      <c r="F29" s="127" t="s">
        <v>110</v>
      </c>
      <c r="G29" s="156">
        <f>SUMPRODUCT(F21:F28,G21:G28)</f>
        <v>8031.58</v>
      </c>
    </row>
    <row r="30" spans="1:11" s="19" customFormat="1" ht="11.25" customHeight="1">
      <c r="A30" s="120"/>
      <c r="B30" s="177"/>
      <c r="C30" s="178"/>
      <c r="D30" s="72"/>
      <c r="E30" s="131"/>
      <c r="F30" s="128"/>
      <c r="G30" s="73"/>
      <c r="K30" s="19" t="s">
        <v>4</v>
      </c>
    </row>
    <row r="31" spans="1:11" s="19" customFormat="1" ht="11.25" customHeight="1">
      <c r="A31" s="114">
        <v>415001600</v>
      </c>
      <c r="B31" s="122" t="s">
        <v>54</v>
      </c>
      <c r="C31" s="74" t="s">
        <v>89</v>
      </c>
      <c r="D31" s="68" t="s">
        <v>103</v>
      </c>
      <c r="E31" s="151">
        <f>VLOOKUP(A31,Цены[],COLUMN(Цены[[#Headers],[Цена]]),FALSE)</f>
        <v>7108.45</v>
      </c>
      <c r="F31" s="152">
        <f t="shared" ref="F31:F38" si="2">ROUND(E31*(1-Скидка_клиента),2)</f>
        <v>6042.18</v>
      </c>
      <c r="G31" s="52">
        <v>2</v>
      </c>
    </row>
    <row r="32" spans="1:11" s="19" customFormat="1" ht="11.25" customHeight="1">
      <c r="A32" s="114">
        <v>415002100</v>
      </c>
      <c r="B32" s="59" t="s">
        <v>82</v>
      </c>
      <c r="C32" s="60" t="s">
        <v>91</v>
      </c>
      <c r="D32" s="68" t="s">
        <v>103</v>
      </c>
      <c r="E32" s="151">
        <f>VLOOKUP(A32,Цены[],COLUMN(Цены[[#Headers],[Цена]]),FALSE)</f>
        <v>232.32</v>
      </c>
      <c r="F32" s="152">
        <f t="shared" si="2"/>
        <v>197.47</v>
      </c>
      <c r="G32" s="52">
        <v>1</v>
      </c>
    </row>
    <row r="33" spans="1:11" s="21" customFormat="1" ht="11.25" customHeight="1">
      <c r="A33" s="114">
        <v>415002900</v>
      </c>
      <c r="B33" s="59" t="s">
        <v>78</v>
      </c>
      <c r="C33" s="60" t="s">
        <v>8</v>
      </c>
      <c r="D33" s="68" t="s">
        <v>103</v>
      </c>
      <c r="E33" s="151">
        <f>VLOOKUP(A33,Цены[],COLUMN(Цены[[#Headers],[Цена]]),FALSE)</f>
        <v>1107.1500000000001</v>
      </c>
      <c r="F33" s="152">
        <f t="shared" si="2"/>
        <v>941.08</v>
      </c>
      <c r="G33" s="52">
        <v>1</v>
      </c>
      <c r="H33" s="19"/>
      <c r="I33" s="19"/>
      <c r="J33" s="19"/>
      <c r="K33" s="19"/>
    </row>
    <row r="34" spans="1:11" s="19" customFormat="1" ht="11.25" customHeight="1">
      <c r="A34" s="114">
        <v>415003000</v>
      </c>
      <c r="B34" s="59" t="s">
        <v>80</v>
      </c>
      <c r="C34" s="60" t="s">
        <v>9</v>
      </c>
      <c r="D34" s="68" t="s">
        <v>103</v>
      </c>
      <c r="E34" s="151">
        <f>VLOOKUP(A34,Цены[],COLUMN(Цены[[#Headers],[Цена]]),FALSE)</f>
        <v>671.55</v>
      </c>
      <c r="F34" s="152">
        <f t="shared" si="2"/>
        <v>570.82000000000005</v>
      </c>
      <c r="G34" s="52">
        <v>1</v>
      </c>
    </row>
    <row r="35" spans="1:11" s="19" customFormat="1" ht="11.25" customHeight="1">
      <c r="A35" s="114">
        <v>415000100</v>
      </c>
      <c r="B35" s="59" t="s">
        <v>71</v>
      </c>
      <c r="C35" s="69" t="s">
        <v>10</v>
      </c>
      <c r="D35" s="68" t="s">
        <v>103</v>
      </c>
      <c r="E35" s="151">
        <f>VLOOKUP(A35,Цены[],COLUMN(Цены[[#Headers],[Цена]]),FALSE)</f>
        <v>680.63</v>
      </c>
      <c r="F35" s="152">
        <f t="shared" si="2"/>
        <v>578.54</v>
      </c>
      <c r="G35" s="52">
        <v>1</v>
      </c>
    </row>
    <row r="36" spans="1:11" s="19" customFormat="1" ht="11.25" customHeight="1">
      <c r="A36" s="114">
        <v>415002300</v>
      </c>
      <c r="B36" s="59" t="s">
        <v>65</v>
      </c>
      <c r="C36" s="60" t="s">
        <v>92</v>
      </c>
      <c r="D36" s="68" t="s">
        <v>103</v>
      </c>
      <c r="E36" s="151">
        <f>VLOOKUP(A36,Цены[],COLUMN(Цены[[#Headers],[Цена]]),FALSE)</f>
        <v>381.15</v>
      </c>
      <c r="F36" s="152">
        <f t="shared" si="2"/>
        <v>323.98</v>
      </c>
      <c r="G36" s="52">
        <v>1</v>
      </c>
    </row>
    <row r="37" spans="1:11" s="19" customFormat="1" ht="11.25" customHeight="1">
      <c r="A37" s="114">
        <v>415002600</v>
      </c>
      <c r="B37" s="59" t="s">
        <v>70</v>
      </c>
      <c r="C37" s="60" t="s">
        <v>11</v>
      </c>
      <c r="D37" s="68" t="s">
        <v>103</v>
      </c>
      <c r="E37" s="151">
        <f>VLOOKUP(A37,Цены[],COLUMN(Цены[[#Headers],[Цена]]),FALSE)</f>
        <v>190.58</v>
      </c>
      <c r="F37" s="152">
        <f t="shared" si="2"/>
        <v>161.99</v>
      </c>
      <c r="G37" s="52">
        <v>2</v>
      </c>
    </row>
    <row r="38" spans="1:11" s="19" customFormat="1" ht="11.25" customHeight="1">
      <c r="A38" s="114">
        <v>415002000</v>
      </c>
      <c r="B38" s="59" t="s">
        <v>77</v>
      </c>
      <c r="C38" s="60" t="s">
        <v>76</v>
      </c>
      <c r="D38" s="68" t="s">
        <v>103</v>
      </c>
      <c r="E38" s="151">
        <f>VLOOKUP(A38,Цены[],COLUMN(Цены[[#Headers],[Цена]]),FALSE)</f>
        <v>176.06</v>
      </c>
      <c r="F38" s="152">
        <f t="shared" si="2"/>
        <v>149.65</v>
      </c>
      <c r="G38" s="52">
        <v>0</v>
      </c>
    </row>
    <row r="39" spans="1:11" s="19" customFormat="1" ht="11.25" customHeight="1">
      <c r="A39" s="120"/>
      <c r="B39" s="120"/>
      <c r="C39" s="70"/>
      <c r="D39" s="71"/>
      <c r="E39" s="136">
        <f>SUMPRODUCT(E31:E38,G31:G38)</f>
        <v>17670.86</v>
      </c>
      <c r="F39" s="127" t="s">
        <v>110</v>
      </c>
      <c r="G39" s="156">
        <f>SUMPRODUCT(F31:F38,G31:G38)</f>
        <v>15020.23</v>
      </c>
    </row>
    <row r="40" spans="1:11" s="19" customFormat="1" ht="14.25" customHeight="1">
      <c r="A40" s="120"/>
      <c r="B40" s="179" t="s">
        <v>2</v>
      </c>
      <c r="C40" s="179"/>
      <c r="D40" s="75"/>
      <c r="E40" s="132"/>
      <c r="F40" s="129"/>
      <c r="G40" s="76"/>
    </row>
    <row r="41" spans="1:11" s="19" customFormat="1" ht="11.25" customHeight="1">
      <c r="A41" s="114">
        <v>415000600</v>
      </c>
      <c r="B41" s="59" t="s">
        <v>72</v>
      </c>
      <c r="C41" s="60" t="s">
        <v>87</v>
      </c>
      <c r="D41" s="68" t="s">
        <v>103</v>
      </c>
      <c r="E41" s="151">
        <f>VLOOKUP(A41,Цены[],COLUMN(Цены[[#Headers],[Цена]]),FALSE)</f>
        <v>1240.55</v>
      </c>
      <c r="F41" s="152">
        <f t="shared" ref="F41:F51" si="3">ROUND(E41*(1-Скидка_клиента),2)</f>
        <v>1054.47</v>
      </c>
      <c r="G41" s="52">
        <v>0</v>
      </c>
    </row>
    <row r="42" spans="1:11" s="19" customFormat="1" ht="11.25" customHeight="1">
      <c r="A42" s="114">
        <v>415001700</v>
      </c>
      <c r="B42" s="59" t="s">
        <v>74</v>
      </c>
      <c r="C42" s="60" t="s">
        <v>88</v>
      </c>
      <c r="D42" s="68" t="s">
        <v>103</v>
      </c>
      <c r="E42" s="151">
        <f>VLOOKUP(A42,Цены[],COLUMN(Цены[[#Headers],[Цена]]),FALSE)</f>
        <v>1873.99</v>
      </c>
      <c r="F42" s="152">
        <f t="shared" si="3"/>
        <v>1592.89</v>
      </c>
      <c r="G42" s="52">
        <v>0</v>
      </c>
    </row>
    <row r="43" spans="1:11" s="19" customFormat="1" ht="11.25" customHeight="1">
      <c r="A43" s="114">
        <v>415001500</v>
      </c>
      <c r="B43" s="59" t="s">
        <v>55</v>
      </c>
      <c r="C43" s="60" t="s">
        <v>94</v>
      </c>
      <c r="D43" s="68" t="s">
        <v>103</v>
      </c>
      <c r="E43" s="151">
        <f>VLOOKUP(A43,Цены[],COLUMN(Цены[[#Headers],[Цена]]),FALSE)</f>
        <v>7240.04</v>
      </c>
      <c r="F43" s="152">
        <f t="shared" si="3"/>
        <v>6154.03</v>
      </c>
      <c r="G43" s="52">
        <v>0</v>
      </c>
    </row>
    <row r="44" spans="1:11" s="19" customFormat="1" ht="11.25" customHeight="1">
      <c r="A44" s="114">
        <v>415001400</v>
      </c>
      <c r="B44" s="59" t="s">
        <v>56</v>
      </c>
      <c r="C44" s="60" t="s">
        <v>95</v>
      </c>
      <c r="D44" s="68" t="s">
        <v>103</v>
      </c>
      <c r="E44" s="151">
        <f>VLOOKUP(A44,Цены[],COLUMN(Цены[[#Headers],[Цена]]),FALSE)</f>
        <v>6435.08</v>
      </c>
      <c r="F44" s="152">
        <f t="shared" si="3"/>
        <v>5469.82</v>
      </c>
      <c r="G44" s="52">
        <v>0</v>
      </c>
    </row>
    <row r="45" spans="1:11" s="19" customFormat="1" ht="11.25" customHeight="1">
      <c r="A45" s="114">
        <v>415000400</v>
      </c>
      <c r="B45" s="59" t="s">
        <v>58</v>
      </c>
      <c r="C45" s="60" t="s">
        <v>96</v>
      </c>
      <c r="D45" s="68" t="s">
        <v>103</v>
      </c>
      <c r="E45" s="151">
        <f>VLOOKUP(A45,Цены[],COLUMN(Цены[[#Headers],[Цена]]),FALSE)</f>
        <v>3420.37</v>
      </c>
      <c r="F45" s="152">
        <f t="shared" si="3"/>
        <v>2907.31</v>
      </c>
      <c r="G45" s="52">
        <v>0</v>
      </c>
    </row>
    <row r="46" spans="1:11" s="19" customFormat="1" ht="11.25" customHeight="1">
      <c r="A46" s="114">
        <v>415001100</v>
      </c>
      <c r="B46" s="59" t="s">
        <v>63</v>
      </c>
      <c r="C46" s="60" t="s">
        <v>84</v>
      </c>
      <c r="D46" s="68" t="s">
        <v>103</v>
      </c>
      <c r="E46" s="151">
        <f>VLOOKUP(A46,Цены[],COLUMN(Цены[[#Headers],[Цена]]),FALSE)</f>
        <v>496.4</v>
      </c>
      <c r="F46" s="152">
        <f t="shared" si="3"/>
        <v>421.94</v>
      </c>
      <c r="G46" s="52">
        <v>0</v>
      </c>
    </row>
    <row r="47" spans="1:11" s="19" customFormat="1" ht="11.25" customHeight="1">
      <c r="A47" s="114">
        <v>415002200</v>
      </c>
      <c r="B47" s="59" t="s">
        <v>66</v>
      </c>
      <c r="C47" s="60" t="s">
        <v>84</v>
      </c>
      <c r="D47" s="68" t="s">
        <v>103</v>
      </c>
      <c r="E47" s="151">
        <f>VLOOKUP(A47,Цены[],COLUMN(Цены[[#Headers],[Цена]]),FALSE)</f>
        <v>646.14</v>
      </c>
      <c r="F47" s="152">
        <f t="shared" si="3"/>
        <v>549.22</v>
      </c>
      <c r="G47" s="52">
        <v>0</v>
      </c>
    </row>
    <row r="48" spans="1:11" s="19" customFormat="1" ht="11.25" customHeight="1">
      <c r="A48" s="114">
        <v>415003100</v>
      </c>
      <c r="B48" s="59" t="s">
        <v>68</v>
      </c>
      <c r="C48" s="60" t="s">
        <v>85</v>
      </c>
      <c r="D48" s="68" t="s">
        <v>103</v>
      </c>
      <c r="E48" s="151">
        <f>VLOOKUP(A48,Цены[],COLUMN(Цены[[#Headers],[Цена]]),FALSE)</f>
        <v>753.23</v>
      </c>
      <c r="F48" s="152">
        <f t="shared" si="3"/>
        <v>640.25</v>
      </c>
      <c r="G48" s="52">
        <v>0</v>
      </c>
    </row>
    <row r="49" spans="1:11" s="19" customFormat="1" ht="11.25" customHeight="1">
      <c r="A49" s="114">
        <v>415003200</v>
      </c>
      <c r="B49" s="59" t="s">
        <v>69</v>
      </c>
      <c r="C49" s="60" t="s">
        <v>86</v>
      </c>
      <c r="D49" s="68" t="s">
        <v>103</v>
      </c>
      <c r="E49" s="151">
        <f>VLOOKUP(A49,Цены[],COLUMN(Цены[[#Headers],[Цена]]),FALSE)</f>
        <v>434.69</v>
      </c>
      <c r="F49" s="152">
        <f t="shared" si="3"/>
        <v>369.49</v>
      </c>
      <c r="G49" s="52">
        <v>0</v>
      </c>
    </row>
    <row r="50" spans="1:11" s="19" customFormat="1" ht="11.25" customHeight="1">
      <c r="A50" s="114">
        <v>415004100</v>
      </c>
      <c r="B50" s="59" t="s">
        <v>118</v>
      </c>
      <c r="C50" s="60" t="s">
        <v>120</v>
      </c>
      <c r="D50" s="68" t="s">
        <v>103</v>
      </c>
      <c r="E50" s="151">
        <f>VLOOKUP(A50,Цены[],COLUMN(Цены[[#Headers],[Цена]]),FALSE)</f>
        <v>301.29000000000002</v>
      </c>
      <c r="F50" s="152">
        <f t="shared" si="3"/>
        <v>256.10000000000002</v>
      </c>
      <c r="G50" s="113">
        <v>0</v>
      </c>
    </row>
    <row r="51" spans="1:11" s="19" customFormat="1" ht="11.25" customHeight="1">
      <c r="A51" s="114">
        <v>528000002</v>
      </c>
      <c r="B51" s="59" t="s">
        <v>134</v>
      </c>
      <c r="C51" s="60" t="s">
        <v>153</v>
      </c>
      <c r="D51" s="68" t="s">
        <v>93</v>
      </c>
      <c r="E51" s="151">
        <f>VLOOKUP(A51,Цены[],COLUMN(Цены[[#Headers],[Цена]]),FALSE)</f>
        <v>569</v>
      </c>
      <c r="F51" s="152">
        <f t="shared" si="3"/>
        <v>483.65</v>
      </c>
      <c r="G51" s="113">
        <v>0</v>
      </c>
    </row>
    <row r="52" spans="1:11" s="19" customFormat="1" ht="11.25" customHeight="1">
      <c r="A52" s="77"/>
      <c r="B52" s="77"/>
      <c r="C52" s="78"/>
      <c r="D52" s="23"/>
      <c r="E52" s="79"/>
      <c r="F52" s="112" t="s">
        <v>110</v>
      </c>
      <c r="G52" s="157">
        <f>SUMPRODUCT(F41:F51,G41:G51)</f>
        <v>0</v>
      </c>
    </row>
    <row r="53" spans="1:11" s="19" customFormat="1" ht="13.5" customHeight="1">
      <c r="A53" s="82" t="s">
        <v>150</v>
      </c>
      <c r="B53" s="80"/>
      <c r="C53" s="81"/>
      <c r="D53" s="81"/>
      <c r="E53" s="81"/>
      <c r="F53" s="81"/>
      <c r="G53" s="81"/>
    </row>
    <row r="54" spans="1:11" ht="12.75" customHeight="1">
      <c r="B54" s="82"/>
      <c r="C54" s="83"/>
      <c r="D54" s="83"/>
      <c r="E54" s="83"/>
      <c r="F54" s="83"/>
      <c r="G54" s="83"/>
      <c r="H54" s="19"/>
      <c r="I54" s="19"/>
      <c r="J54" s="19"/>
      <c r="K54" s="19"/>
    </row>
    <row r="55" spans="1:1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</row>
    <row r="56" spans="1:11" hidden="1" outlineLevel="1">
      <c r="A56" s="116" t="s">
        <v>136</v>
      </c>
      <c r="B56" s="117" t="s">
        <v>45</v>
      </c>
      <c r="C56" s="117" t="s">
        <v>0</v>
      </c>
      <c r="D56" s="118" t="s">
        <v>137</v>
      </c>
      <c r="E56" s="119" t="s">
        <v>138</v>
      </c>
      <c r="F56" s="15"/>
      <c r="G56" s="15"/>
      <c r="H56" s="15"/>
    </row>
    <row r="57" spans="1:11" ht="12.75" hidden="1" customHeight="1" outlineLevel="1">
      <c r="A57" s="114">
        <v>521000011</v>
      </c>
      <c r="B57" s="84" t="s">
        <v>99</v>
      </c>
      <c r="C57" s="85" t="s">
        <v>123</v>
      </c>
      <c r="D57" s="61"/>
      <c r="E57" s="158">
        <v>1633.5</v>
      </c>
      <c r="F57" s="15"/>
      <c r="G57" s="15"/>
      <c r="H57" s="15"/>
    </row>
    <row r="58" spans="1:11" ht="12.75" hidden="1" customHeight="1" outlineLevel="1">
      <c r="A58" s="114">
        <v>521000010</v>
      </c>
      <c r="B58" s="84" t="s">
        <v>121</v>
      </c>
      <c r="C58" s="85" t="s">
        <v>123</v>
      </c>
      <c r="D58" s="61"/>
      <c r="E58" s="158">
        <v>1406.63</v>
      </c>
      <c r="F58" s="15"/>
      <c r="G58" s="15"/>
      <c r="H58" s="15"/>
    </row>
    <row r="59" spans="1:11" ht="12.75" hidden="1" customHeight="1" outlineLevel="1">
      <c r="A59" s="145">
        <v>524000002</v>
      </c>
      <c r="B59" s="146" t="s">
        <v>155</v>
      </c>
      <c r="C59" s="147" t="s">
        <v>123</v>
      </c>
      <c r="D59" s="148"/>
      <c r="E59" s="158">
        <v>4354.1899999999996</v>
      </c>
      <c r="F59" s="15"/>
      <c r="G59" s="15"/>
      <c r="H59" s="15"/>
    </row>
    <row r="60" spans="1:11" ht="12.75" hidden="1" customHeight="1" outlineLevel="1">
      <c r="A60" s="114">
        <v>524000001</v>
      </c>
      <c r="B60" s="84" t="s">
        <v>122</v>
      </c>
      <c r="C60" s="85" t="s">
        <v>123</v>
      </c>
      <c r="D60" s="61"/>
      <c r="E60" s="158">
        <v>2586.38</v>
      </c>
      <c r="F60" s="15"/>
      <c r="G60" s="15"/>
      <c r="H60" s="15"/>
    </row>
    <row r="61" spans="1:11" ht="12.75" hidden="1" customHeight="1" outlineLevel="1">
      <c r="A61" s="114">
        <v>415000300</v>
      </c>
      <c r="B61" s="84" t="s">
        <v>59</v>
      </c>
      <c r="C61" s="85" t="s">
        <v>124</v>
      </c>
      <c r="D61" s="61"/>
      <c r="E61" s="158">
        <v>3277.89</v>
      </c>
      <c r="F61" s="15"/>
      <c r="G61" s="15"/>
      <c r="H61" s="15"/>
    </row>
    <row r="62" spans="1:11" ht="12.75" hidden="1" customHeight="1" outlineLevel="1">
      <c r="A62" s="114">
        <v>415000400</v>
      </c>
      <c r="B62" s="84" t="s">
        <v>58</v>
      </c>
      <c r="C62" s="85" t="s">
        <v>124</v>
      </c>
      <c r="D62" s="61"/>
      <c r="E62" s="158">
        <v>3420.37</v>
      </c>
      <c r="F62" s="15"/>
      <c r="G62" s="15"/>
      <c r="H62" s="15"/>
    </row>
    <row r="63" spans="1:11" ht="12.75" hidden="1" customHeight="1" outlineLevel="1">
      <c r="A63" s="114">
        <v>415000500</v>
      </c>
      <c r="B63" s="84" t="s">
        <v>57</v>
      </c>
      <c r="C63" s="85" t="s">
        <v>124</v>
      </c>
      <c r="D63" s="61"/>
      <c r="E63" s="158">
        <v>3468.47</v>
      </c>
      <c r="F63" s="15"/>
      <c r="G63" s="15"/>
      <c r="H63" s="15"/>
    </row>
    <row r="64" spans="1:11" ht="12.75" hidden="1" customHeight="1" outlineLevel="1">
      <c r="A64" s="114">
        <v>415000600</v>
      </c>
      <c r="B64" s="84" t="s">
        <v>72</v>
      </c>
      <c r="C64" s="85" t="s">
        <v>73</v>
      </c>
      <c r="D64" s="61"/>
      <c r="E64" s="158">
        <v>1240.55</v>
      </c>
      <c r="F64" s="15"/>
      <c r="G64" s="15"/>
      <c r="H64" s="15"/>
    </row>
    <row r="65" spans="1:8" ht="12.75" hidden="1" customHeight="1" outlineLevel="1">
      <c r="A65" s="114">
        <v>415002700</v>
      </c>
      <c r="B65" s="84" t="s">
        <v>79</v>
      </c>
      <c r="C65" s="85" t="s">
        <v>8</v>
      </c>
      <c r="D65" s="61"/>
      <c r="E65" s="158">
        <v>793.16</v>
      </c>
      <c r="F65" s="15"/>
      <c r="G65" s="15"/>
      <c r="H65" s="15"/>
    </row>
    <row r="66" spans="1:8" ht="12.75" hidden="1" customHeight="1" outlineLevel="1">
      <c r="A66" s="114">
        <v>415002800</v>
      </c>
      <c r="B66" s="84" t="s">
        <v>81</v>
      </c>
      <c r="C66" s="85" t="s">
        <v>9</v>
      </c>
      <c r="D66" s="61"/>
      <c r="E66" s="158">
        <v>590.78</v>
      </c>
      <c r="F66" s="15"/>
      <c r="G66" s="15"/>
      <c r="H66" s="15"/>
    </row>
    <row r="67" spans="1:8" ht="12.75" hidden="1" customHeight="1" outlineLevel="1">
      <c r="A67" s="114">
        <v>415000900</v>
      </c>
      <c r="B67" s="84" t="s">
        <v>75</v>
      </c>
      <c r="C67" s="85" t="s">
        <v>125</v>
      </c>
      <c r="D67" s="61"/>
      <c r="E67" s="158">
        <v>138.85</v>
      </c>
      <c r="F67" s="15"/>
      <c r="G67" s="15"/>
      <c r="H67" s="15"/>
    </row>
    <row r="68" spans="1:8" ht="12.75" hidden="1" customHeight="1" outlineLevel="1">
      <c r="A68" s="114">
        <v>415001000</v>
      </c>
      <c r="B68" s="84" t="s">
        <v>83</v>
      </c>
      <c r="C68" s="85" t="s">
        <v>60</v>
      </c>
      <c r="D68" s="61"/>
      <c r="E68" s="158">
        <v>151.55000000000001</v>
      </c>
      <c r="F68" s="15"/>
      <c r="G68" s="15"/>
      <c r="H68" s="15"/>
    </row>
    <row r="69" spans="1:8" ht="12.75" hidden="1" customHeight="1" outlineLevel="1">
      <c r="A69" s="114">
        <v>415001100</v>
      </c>
      <c r="B69" s="84" t="s">
        <v>63</v>
      </c>
      <c r="C69" s="85" t="s">
        <v>62</v>
      </c>
      <c r="D69" s="61"/>
      <c r="E69" s="158">
        <v>496.4</v>
      </c>
      <c r="F69" s="15"/>
      <c r="G69" s="15"/>
      <c r="H69" s="15"/>
    </row>
    <row r="70" spans="1:8" ht="12.75" hidden="1" customHeight="1" outlineLevel="1">
      <c r="A70" s="114">
        <v>415001200</v>
      </c>
      <c r="B70" s="84" t="s">
        <v>61</v>
      </c>
      <c r="C70" s="85" t="s">
        <v>62</v>
      </c>
      <c r="D70" s="61"/>
      <c r="E70" s="158">
        <v>295.85000000000002</v>
      </c>
      <c r="F70" s="15"/>
      <c r="G70" s="15"/>
      <c r="H70" s="15"/>
    </row>
    <row r="71" spans="1:8" ht="12.75" hidden="1" customHeight="1" outlineLevel="1">
      <c r="A71" s="114">
        <v>415001300</v>
      </c>
      <c r="B71" s="84" t="s">
        <v>64</v>
      </c>
      <c r="C71" s="85" t="s">
        <v>62</v>
      </c>
      <c r="D71" s="61"/>
      <c r="E71" s="158">
        <v>907.5</v>
      </c>
      <c r="F71" s="15"/>
      <c r="G71" s="15"/>
      <c r="H71" s="15"/>
    </row>
    <row r="72" spans="1:8" ht="12.75" hidden="1" customHeight="1" outlineLevel="1">
      <c r="A72" s="114">
        <v>415001400</v>
      </c>
      <c r="B72" s="84" t="s">
        <v>56</v>
      </c>
      <c r="C72" s="85" t="s">
        <v>124</v>
      </c>
      <c r="D72" s="61"/>
      <c r="E72" s="158">
        <v>6435.08</v>
      </c>
      <c r="F72" s="15"/>
      <c r="G72" s="15"/>
      <c r="H72" s="15"/>
    </row>
    <row r="73" spans="1:8" ht="12.75" hidden="1" customHeight="1" outlineLevel="1">
      <c r="A73" s="114">
        <v>415001500</v>
      </c>
      <c r="B73" s="84" t="s">
        <v>55</v>
      </c>
      <c r="C73" s="85" t="s">
        <v>124</v>
      </c>
      <c r="D73" s="61"/>
      <c r="E73" s="158">
        <v>7240.04</v>
      </c>
      <c r="F73" s="15"/>
      <c r="G73" s="15"/>
      <c r="H73" s="15"/>
    </row>
    <row r="74" spans="1:8" ht="12.75" hidden="1" customHeight="1" outlineLevel="1">
      <c r="A74" s="114">
        <v>415001600</v>
      </c>
      <c r="B74" s="84" t="s">
        <v>54</v>
      </c>
      <c r="C74" s="85" t="s">
        <v>124</v>
      </c>
      <c r="D74" s="61"/>
      <c r="E74" s="158">
        <v>7108.45</v>
      </c>
      <c r="F74" s="15"/>
      <c r="G74" s="15"/>
      <c r="H74" s="15"/>
    </row>
    <row r="75" spans="1:8" ht="12.75" hidden="1" customHeight="1" outlineLevel="1">
      <c r="A75" s="114">
        <v>415001700</v>
      </c>
      <c r="B75" s="84" t="s">
        <v>74</v>
      </c>
      <c r="C75" s="85" t="s">
        <v>73</v>
      </c>
      <c r="D75" s="61"/>
      <c r="E75" s="158">
        <v>1873.99</v>
      </c>
      <c r="F75" s="15"/>
      <c r="G75" s="15"/>
      <c r="H75" s="15"/>
    </row>
    <row r="76" spans="1:8" ht="12.75" hidden="1" customHeight="1" outlineLevel="1">
      <c r="A76" s="114">
        <v>415002900</v>
      </c>
      <c r="B76" s="84" t="s">
        <v>78</v>
      </c>
      <c r="C76" s="85" t="s">
        <v>8</v>
      </c>
      <c r="D76" s="61"/>
      <c r="E76" s="158">
        <v>1107.1500000000001</v>
      </c>
      <c r="F76" s="15"/>
      <c r="G76" s="15"/>
      <c r="H76" s="15"/>
    </row>
    <row r="77" spans="1:8" ht="12.75" hidden="1" customHeight="1" outlineLevel="1">
      <c r="A77" s="114">
        <v>415003000</v>
      </c>
      <c r="B77" s="84" t="s">
        <v>80</v>
      </c>
      <c r="C77" s="85" t="s">
        <v>9</v>
      </c>
      <c r="D77" s="61"/>
      <c r="E77" s="158">
        <v>671.55</v>
      </c>
      <c r="F77" s="15"/>
      <c r="G77" s="15"/>
      <c r="H77" s="15"/>
    </row>
    <row r="78" spans="1:8" ht="12.75" hidden="1" customHeight="1" outlineLevel="1">
      <c r="A78" s="114">
        <v>415002000</v>
      </c>
      <c r="B78" s="84" t="s">
        <v>77</v>
      </c>
      <c r="C78" s="85" t="s">
        <v>125</v>
      </c>
      <c r="D78" s="61"/>
      <c r="E78" s="158">
        <v>176.06</v>
      </c>
      <c r="F78" s="15"/>
      <c r="G78" s="15"/>
      <c r="H78" s="15"/>
    </row>
    <row r="79" spans="1:8" ht="12.75" hidden="1" customHeight="1" outlineLevel="1">
      <c r="A79" s="114">
        <v>415002100</v>
      </c>
      <c r="B79" s="84" t="s">
        <v>82</v>
      </c>
      <c r="C79" s="85" t="s">
        <v>60</v>
      </c>
      <c r="D79" s="61"/>
      <c r="E79" s="158">
        <v>232.32</v>
      </c>
      <c r="F79" s="15"/>
      <c r="G79" s="15"/>
      <c r="H79" s="15"/>
    </row>
    <row r="80" spans="1:8" ht="12.75" hidden="1" customHeight="1" outlineLevel="1">
      <c r="A80" s="114">
        <v>415002200</v>
      </c>
      <c r="B80" s="84" t="s">
        <v>66</v>
      </c>
      <c r="C80" s="85" t="s">
        <v>62</v>
      </c>
      <c r="D80" s="61"/>
      <c r="E80" s="158">
        <v>646.14</v>
      </c>
      <c r="F80" s="15"/>
      <c r="G80" s="15"/>
      <c r="H80" s="15"/>
    </row>
    <row r="81" spans="1:8" ht="12.75" hidden="1" customHeight="1" outlineLevel="1">
      <c r="A81" s="114">
        <v>415002300</v>
      </c>
      <c r="B81" s="84" t="s">
        <v>65</v>
      </c>
      <c r="C81" s="85" t="s">
        <v>62</v>
      </c>
      <c r="D81" s="61"/>
      <c r="E81" s="158">
        <v>381.15</v>
      </c>
      <c r="F81" s="15"/>
      <c r="G81" s="15"/>
      <c r="H81" s="15"/>
    </row>
    <row r="82" spans="1:8" ht="12.75" hidden="1" customHeight="1" outlineLevel="1">
      <c r="A82" s="114">
        <v>415002400</v>
      </c>
      <c r="B82" s="84" t="s">
        <v>67</v>
      </c>
      <c r="C82" s="85" t="s">
        <v>62</v>
      </c>
      <c r="D82" s="61"/>
      <c r="E82" s="158">
        <v>1152.53</v>
      </c>
      <c r="F82" s="15"/>
      <c r="G82" s="15"/>
      <c r="H82" s="15"/>
    </row>
    <row r="83" spans="1:8" ht="12.75" hidden="1" customHeight="1" outlineLevel="1">
      <c r="A83" s="114">
        <v>415004100</v>
      </c>
      <c r="B83" s="84" t="s">
        <v>118</v>
      </c>
      <c r="C83" s="85" t="s">
        <v>119</v>
      </c>
      <c r="D83" s="61"/>
      <c r="E83" s="158">
        <v>301.29000000000002</v>
      </c>
      <c r="F83" s="15"/>
      <c r="G83" s="15"/>
      <c r="H83" s="15"/>
    </row>
    <row r="84" spans="1:8" ht="12.75" hidden="1" customHeight="1" outlineLevel="1">
      <c r="A84" s="114">
        <v>415000100</v>
      </c>
      <c r="B84" s="84" t="s">
        <v>71</v>
      </c>
      <c r="C84" s="85" t="s">
        <v>10</v>
      </c>
      <c r="D84" s="61"/>
      <c r="E84" s="158">
        <v>680.63</v>
      </c>
      <c r="F84" s="15"/>
      <c r="G84" s="15"/>
      <c r="H84" s="15"/>
    </row>
    <row r="85" spans="1:8" ht="12.75" hidden="1" customHeight="1" outlineLevel="1">
      <c r="A85" s="114">
        <v>415002600</v>
      </c>
      <c r="B85" s="84" t="s">
        <v>70</v>
      </c>
      <c r="C85" s="85" t="s">
        <v>11</v>
      </c>
      <c r="D85" s="61"/>
      <c r="E85" s="158">
        <v>190.58</v>
      </c>
      <c r="F85" s="15"/>
      <c r="G85" s="15"/>
      <c r="H85" s="15"/>
    </row>
    <row r="86" spans="1:8" hidden="1" outlineLevel="1">
      <c r="A86" s="114">
        <v>415003100</v>
      </c>
      <c r="B86" s="84" t="s">
        <v>68</v>
      </c>
      <c r="C86" s="85" t="s">
        <v>62</v>
      </c>
      <c r="D86" s="61"/>
      <c r="E86" s="158">
        <v>753.23</v>
      </c>
      <c r="F86" s="15"/>
      <c r="G86" s="15"/>
      <c r="H86" s="15"/>
    </row>
    <row r="87" spans="1:8" hidden="1" outlineLevel="1">
      <c r="A87" s="114">
        <v>415003200</v>
      </c>
      <c r="B87" s="84" t="s">
        <v>69</v>
      </c>
      <c r="C87" s="85" t="s">
        <v>62</v>
      </c>
      <c r="D87" s="61"/>
      <c r="E87" s="158">
        <v>434.69</v>
      </c>
      <c r="F87" s="15"/>
      <c r="G87" s="15"/>
      <c r="H87" s="15"/>
    </row>
    <row r="88" spans="1:8" hidden="1" outlineLevel="1">
      <c r="A88" s="114">
        <v>528000002</v>
      </c>
      <c r="B88" s="84" t="s">
        <v>134</v>
      </c>
      <c r="C88" s="85" t="s">
        <v>135</v>
      </c>
      <c r="D88" s="61"/>
      <c r="E88" s="158">
        <v>569</v>
      </c>
      <c r="F88" s="15"/>
      <c r="G88" s="15"/>
      <c r="H88" s="15"/>
    </row>
    <row r="89" spans="1:8" collapsed="1"/>
  </sheetData>
  <protectedRanges>
    <protectedRange sqref="D7:H7 J11 J31 J21 B3:H3 G35:H35 G25:H25 B40 D20:H20 A1:A2 G15:H15 D10:H10 D30:H30 H52 F41:H51 C52:F52 B19:B20 C31:D39 C1:H2 F5:H6 D4:H4 F11:F19 F21:F29 F31:F39 C53:H54 C5:D6 F8:H9 A4:B4 A7:B7 D11:D19 C11:C18 D21:D29 C21:C28 C41:D51 D40:H40 B29:B30 C57:E57 C58:D86 C8:D9 E58:E88" name="Диапазон1"/>
    <protectedRange sqref="G21:I21 G31:I31 G11:I11" name="Диапазон1_1_1_1"/>
    <protectedRange sqref="B54" name="Диапазон1_1"/>
    <protectedRange sqref="A53" name="Диапазон1_2"/>
  </protectedRanges>
  <mergeCells count="6">
    <mergeCell ref="B29:C30"/>
    <mergeCell ref="B40:C40"/>
    <mergeCell ref="B4:C4"/>
    <mergeCell ref="B7:C7"/>
    <mergeCell ref="B10:C10"/>
    <mergeCell ref="B19:C20"/>
  </mergeCells>
  <pageMargins left="0.78740157480314965" right="0.39370078740157483" top="0.35433070866141736" bottom="0.35433070866141736" header="0.35433070866141736" footer="0.35433070866141736"/>
  <pageSetup paperSize="9" scale="83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A50"/>
  <sheetViews>
    <sheetView view="pageBreakPreview" zoomScale="90" zoomScaleSheetLayoutView="90" workbookViewId="0">
      <selection activeCell="D19" sqref="D19"/>
    </sheetView>
  </sheetViews>
  <sheetFormatPr defaultRowHeight="12.75"/>
  <cols>
    <col min="1" max="1" width="151.42578125" customWidth="1"/>
  </cols>
  <sheetData>
    <row r="1" spans="1:1" ht="14.25" customHeight="1"/>
    <row r="2" spans="1:1" ht="14.25" customHeight="1">
      <c r="A2" s="6"/>
    </row>
    <row r="3" spans="1:1" ht="14.25" customHeight="1">
      <c r="A3" s="5"/>
    </row>
    <row r="4" spans="1:1" ht="14.25" customHeight="1">
      <c r="A4" s="4"/>
    </row>
    <row r="5" spans="1:1" ht="14.25" customHeight="1">
      <c r="A5" s="5"/>
    </row>
    <row r="6" spans="1:1" ht="14.25" customHeight="1">
      <c r="A6" s="5"/>
    </row>
    <row r="7" spans="1:1" ht="14.25" customHeight="1">
      <c r="A7" s="5"/>
    </row>
    <row r="8" spans="1:1" ht="14.25" customHeight="1">
      <c r="A8" s="7"/>
    </row>
    <row r="9" spans="1:1" ht="14.25" customHeight="1">
      <c r="A9" s="4"/>
    </row>
    <row r="10" spans="1:1" ht="14.25" customHeight="1">
      <c r="A10" s="8"/>
    </row>
    <row r="11" spans="1:1" ht="14.25" customHeight="1">
      <c r="A11" s="10"/>
    </row>
    <row r="12" spans="1:1" ht="14.25" customHeight="1">
      <c r="A12" s="5"/>
    </row>
    <row r="13" spans="1:1" ht="14.25" customHeight="1">
      <c r="A13" s="5"/>
    </row>
    <row r="14" spans="1:1" ht="14.25" customHeight="1">
      <c r="A14" s="4"/>
    </row>
    <row r="15" spans="1:1" ht="14.25" customHeight="1">
      <c r="A15" s="5"/>
    </row>
    <row r="16" spans="1:1" ht="14.25" customHeight="1">
      <c r="A16" s="5"/>
    </row>
    <row r="17" spans="1:1" ht="14.25" customHeight="1">
      <c r="A17" s="5"/>
    </row>
    <row r="18" spans="1:1" ht="14.25" customHeight="1">
      <c r="A18" s="4"/>
    </row>
    <row r="19" spans="1:1" ht="14.25" customHeight="1">
      <c r="A19" s="7"/>
    </row>
    <row r="20" spans="1:1" ht="14.25" customHeight="1">
      <c r="A20" s="10"/>
    </row>
    <row r="21" spans="1:1" ht="14.25" customHeight="1">
      <c r="A21" s="10"/>
    </row>
    <row r="22" spans="1:1" ht="14.25" customHeight="1">
      <c r="A22" s="8"/>
    </row>
    <row r="23" spans="1:1" ht="14.25" customHeight="1">
      <c r="A23" s="11"/>
    </row>
    <row r="24" spans="1:1" ht="14.25" customHeight="1">
      <c r="A24" s="11"/>
    </row>
    <row r="25" spans="1:1" ht="14.25" customHeight="1">
      <c r="A25" s="5"/>
    </row>
    <row r="26" spans="1:1" ht="14.25" customHeight="1">
      <c r="A26" s="10"/>
    </row>
    <row r="27" spans="1:1" ht="14.25" customHeight="1">
      <c r="A27" s="5"/>
    </row>
    <row r="28" spans="1:1" ht="14.25" customHeight="1">
      <c r="A28" s="4"/>
    </row>
    <row r="29" spans="1:1" ht="14.25" customHeight="1">
      <c r="A29" s="4"/>
    </row>
    <row r="30" spans="1:1" ht="14.25" customHeight="1">
      <c r="A30" s="5"/>
    </row>
    <row r="31" spans="1:1" ht="14.25" customHeight="1">
      <c r="A31" s="5"/>
    </row>
    <row r="32" spans="1:1" ht="14.25" customHeight="1">
      <c r="A32" s="5"/>
    </row>
    <row r="33" spans="1:1" ht="14.25" customHeight="1">
      <c r="A33" s="5"/>
    </row>
    <row r="34" spans="1:1" ht="14.25" customHeight="1">
      <c r="A34" s="4"/>
    </row>
    <row r="35" spans="1:1" ht="14.25" customHeight="1">
      <c r="A35" s="5"/>
    </row>
    <row r="36" spans="1:1" ht="14.25" customHeight="1">
      <c r="A36" s="12"/>
    </row>
    <row r="37" spans="1:1" s="3" customFormat="1" ht="14.25" customHeight="1">
      <c r="A37" s="5"/>
    </row>
    <row r="38" spans="1:1" ht="14.25" customHeight="1">
      <c r="A38" s="5"/>
    </row>
    <row r="39" spans="1:1" ht="14.25" customHeight="1">
      <c r="A39" s="9"/>
    </row>
    <row r="40" spans="1:1" ht="14.25" customHeight="1">
      <c r="A40" s="9"/>
    </row>
    <row r="41" spans="1:1" ht="14.25" customHeight="1">
      <c r="A41" s="9"/>
    </row>
    <row r="42" spans="1:1" ht="14.25" customHeight="1">
      <c r="A42" s="9"/>
    </row>
    <row r="43" spans="1:1" ht="14.25" customHeight="1">
      <c r="A43" s="9"/>
    </row>
    <row r="44" spans="1:1" ht="14.25" customHeight="1">
      <c r="A44" s="12"/>
    </row>
    <row r="45" spans="1:1" ht="14.25" customHeight="1">
      <c r="A45" s="10"/>
    </row>
    <row r="46" spans="1:1" ht="14.25" customHeight="1">
      <c r="A46" s="5"/>
    </row>
    <row r="47" spans="1:1" ht="14.25">
      <c r="A47" s="5"/>
    </row>
    <row r="48" spans="1:1" ht="15">
      <c r="A48" s="4"/>
    </row>
    <row r="49" spans="1:1" ht="15">
      <c r="A49" s="4"/>
    </row>
    <row r="50" spans="1:1" ht="15">
      <c r="A50" s="4"/>
    </row>
  </sheetData>
  <pageMargins left="0.7" right="0.7" top="0.75" bottom="0.75" header="0.3" footer="0.3"/>
  <pageSetup paperSize="9" scale="56" orientation="portrait" r:id="rId1"/>
  <colBreaks count="1" manualBreakCount="1">
    <brk id="9" max="9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Z56"/>
  <sheetViews>
    <sheetView view="pageBreakPreview" zoomScaleSheetLayoutView="100" workbookViewId="0">
      <selection activeCell="N32" sqref="N32"/>
    </sheetView>
  </sheetViews>
  <sheetFormatPr defaultRowHeight="12.75"/>
  <cols>
    <col min="1" max="1" width="1.85546875" customWidth="1"/>
    <col min="12" max="12" width="10.140625" customWidth="1"/>
  </cols>
  <sheetData>
    <row r="1" spans="1:26" ht="15.75" customHeight="1">
      <c r="A1" s="102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</row>
    <row r="2" spans="1:26" ht="15.75" customHeight="1">
      <c r="A2" s="94"/>
      <c r="B2" s="182" t="s">
        <v>7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</row>
    <row r="4" spans="1:26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</row>
    <row r="5" spans="1:26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</row>
    <row r="6" spans="1:26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</row>
    <row r="7" spans="1:26">
      <c r="A7" s="94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</row>
    <row r="8" spans="1:26">
      <c r="A8" s="94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</row>
    <row r="9" spans="1:26">
      <c r="A9" s="94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</row>
    <row r="10" spans="1:26">
      <c r="A10" s="94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</row>
    <row r="11" spans="1:26">
      <c r="A11" s="94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</row>
    <row r="12" spans="1:26">
      <c r="A12" s="94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</row>
    <row r="13" spans="1:26">
      <c r="A13" s="94"/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</row>
    <row r="14" spans="1:26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</row>
    <row r="15" spans="1:26">
      <c r="A15" s="94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</row>
    <row r="16" spans="1:26">
      <c r="A16" s="94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</row>
    <row r="17" spans="1:15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</row>
    <row r="18" spans="1:15">
      <c r="A18" s="94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</row>
    <row r="19" spans="1:15" ht="15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111" t="s">
        <v>47</v>
      </c>
      <c r="N19" s="94"/>
      <c r="O19" s="94"/>
    </row>
    <row r="20" spans="1:15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</row>
    <row r="21" spans="1:15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</row>
    <row r="22" spans="1:15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</row>
    <row r="23" spans="1:15">
      <c r="A23" s="102"/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</row>
    <row r="24" spans="1:15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</row>
    <row r="25" spans="1:15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</row>
    <row r="26" spans="1:15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</row>
    <row r="27" spans="1:15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</row>
    <row r="28" spans="1:15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</row>
    <row r="29" spans="1:15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</row>
    <row r="30" spans="1:15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</row>
    <row r="31" spans="1:15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</row>
    <row r="32" spans="1:15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</row>
    <row r="33" spans="1:15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</row>
    <row r="34" spans="1:15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</row>
    <row r="35" spans="1:15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</row>
    <row r="36" spans="1:15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</row>
    <row r="37" spans="1:15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</row>
    <row r="38" spans="1:15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</row>
    <row r="39" spans="1:15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</row>
    <row r="40" spans="1:15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</row>
    <row r="41" spans="1:15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</row>
    <row r="42" spans="1:15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</row>
    <row r="43" spans="1:15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</row>
    <row r="44" spans="1:15" ht="15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11" t="s">
        <v>48</v>
      </c>
      <c r="N44" s="102"/>
      <c r="O44" s="102"/>
    </row>
    <row r="45" spans="1:15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</row>
    <row r="46" spans="1:15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</row>
    <row r="47" spans="1:15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</row>
    <row r="48" spans="1:15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</row>
    <row r="49" spans="1:15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</row>
    <row r="50" spans="1:15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</row>
    <row r="51" spans="1:15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</row>
    <row r="52" spans="1:15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</row>
    <row r="53" spans="1:15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</row>
    <row r="54" spans="1:15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</row>
    <row r="55" spans="1:15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</row>
    <row r="56" spans="1:15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</row>
  </sheetData>
  <mergeCells count="1">
    <mergeCell ref="B2:O2"/>
  </mergeCells>
  <pageMargins left="0.7" right="0.7" top="0.75" bottom="0.75" header="0.3" footer="0.3"/>
  <pageSetup paperSize="9" scale="54" orientation="portrait" r:id="rId1"/>
  <colBreaks count="1" manualBreakCount="1">
    <brk id="15" max="3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1:B52"/>
  <sheetViews>
    <sheetView view="pageBreakPreview" topLeftCell="A13" zoomScale="90" zoomScaleSheetLayoutView="90" workbookViewId="0">
      <selection activeCell="B31" sqref="B31"/>
    </sheetView>
  </sheetViews>
  <sheetFormatPr defaultRowHeight="12.75"/>
  <cols>
    <col min="1" max="1" width="3.28515625" customWidth="1"/>
    <col min="2" max="2" width="143.7109375" customWidth="1"/>
  </cols>
  <sheetData>
    <row r="1" spans="2:2" ht="7.5" customHeight="1"/>
    <row r="2" spans="2:2" ht="18">
      <c r="B2" s="6" t="s">
        <v>46</v>
      </c>
    </row>
    <row r="3" spans="2:2" ht="8.25" customHeight="1">
      <c r="B3" s="5"/>
    </row>
    <row r="4" spans="2:2" ht="15">
      <c r="B4" s="4" t="s">
        <v>12</v>
      </c>
    </row>
    <row r="5" spans="2:2" ht="6" customHeight="1">
      <c r="B5" s="5"/>
    </row>
    <row r="6" spans="2:2" ht="28.5" customHeight="1">
      <c r="B6" s="5" t="s">
        <v>13</v>
      </c>
    </row>
    <row r="7" spans="2:2" ht="45" customHeight="1">
      <c r="B7" s="5" t="s">
        <v>14</v>
      </c>
    </row>
    <row r="8" spans="2:2" ht="14.25">
      <c r="B8" s="7"/>
    </row>
    <row r="9" spans="2:2" ht="15">
      <c r="B9" s="4" t="s">
        <v>15</v>
      </c>
    </row>
    <row r="10" spans="2:2" ht="4.5" customHeight="1">
      <c r="B10" s="8"/>
    </row>
    <row r="11" spans="2:2" ht="14.25">
      <c r="B11" s="10" t="s">
        <v>16</v>
      </c>
    </row>
    <row r="12" spans="2:2" ht="14.25">
      <c r="B12" s="5" t="s">
        <v>38</v>
      </c>
    </row>
    <row r="13" spans="2:2" ht="14.25">
      <c r="B13" s="5"/>
    </row>
    <row r="14" spans="2:2" ht="15">
      <c r="B14" s="4" t="s">
        <v>17</v>
      </c>
    </row>
    <row r="15" spans="2:2" ht="5.25" customHeight="1">
      <c r="B15" s="5"/>
    </row>
    <row r="16" spans="2:2" ht="42.75">
      <c r="B16" s="5" t="s">
        <v>18</v>
      </c>
    </row>
    <row r="17" spans="2:2" ht="14.25">
      <c r="B17" s="5"/>
    </row>
    <row r="18" spans="2:2" ht="15">
      <c r="B18" s="4" t="s">
        <v>19</v>
      </c>
    </row>
    <row r="19" spans="2:2" ht="6" customHeight="1">
      <c r="B19" s="7"/>
    </row>
    <row r="20" spans="2:2" ht="14.25">
      <c r="B20" s="10" t="s">
        <v>20</v>
      </c>
    </row>
    <row r="21" spans="2:2" ht="14.25">
      <c r="B21" s="10" t="s">
        <v>21</v>
      </c>
    </row>
    <row r="22" spans="2:2" ht="14.25">
      <c r="B22" s="8"/>
    </row>
    <row r="23" spans="2:2" ht="15">
      <c r="B23" s="11" t="s">
        <v>39</v>
      </c>
    </row>
    <row r="24" spans="2:2" ht="5.25" customHeight="1">
      <c r="B24" s="11"/>
    </row>
    <row r="25" spans="2:2" ht="28.5">
      <c r="B25" s="5" t="s">
        <v>22</v>
      </c>
    </row>
    <row r="26" spans="2:2" ht="14.25">
      <c r="B26" s="10" t="s">
        <v>23</v>
      </c>
    </row>
    <row r="27" spans="2:2" ht="14.25">
      <c r="B27" s="5"/>
    </row>
    <row r="28" spans="2:2" ht="15">
      <c r="B28" s="4" t="s">
        <v>40</v>
      </c>
    </row>
    <row r="29" spans="2:2" ht="4.5" customHeight="1">
      <c r="B29" s="4"/>
    </row>
    <row r="30" spans="2:2" ht="28.5">
      <c r="B30" s="5" t="s">
        <v>24</v>
      </c>
    </row>
    <row r="31" spans="2:2" ht="28.5">
      <c r="B31" s="5" t="s">
        <v>25</v>
      </c>
    </row>
    <row r="32" spans="2:2" ht="14.25">
      <c r="B32" s="5" t="s">
        <v>26</v>
      </c>
    </row>
    <row r="33" spans="2:2" ht="14.25">
      <c r="B33" s="5"/>
    </row>
    <row r="34" spans="2:2" ht="15">
      <c r="B34" s="4" t="s">
        <v>41</v>
      </c>
    </row>
    <row r="35" spans="2:2" ht="3.75" customHeight="1">
      <c r="B35" s="5"/>
    </row>
    <row r="36" spans="2:2" ht="14.25">
      <c r="B36" s="12" t="s">
        <v>27</v>
      </c>
    </row>
    <row r="37" spans="2:2" s="3" customFormat="1" ht="28.5">
      <c r="B37" s="5" t="s">
        <v>28</v>
      </c>
    </row>
    <row r="38" spans="2:2" ht="28.5">
      <c r="B38" s="5" t="s">
        <v>29</v>
      </c>
    </row>
    <row r="39" spans="2:2" ht="14.25">
      <c r="B39" s="9" t="s">
        <v>30</v>
      </c>
    </row>
    <row r="40" spans="2:2" ht="14.25">
      <c r="B40" s="9" t="s">
        <v>31</v>
      </c>
    </row>
    <row r="41" spans="2:2" ht="14.25">
      <c r="B41" s="9" t="s">
        <v>32</v>
      </c>
    </row>
    <row r="42" spans="2:2" ht="14.25">
      <c r="B42" s="9" t="s">
        <v>33</v>
      </c>
    </row>
    <row r="43" spans="2:2" ht="14.25">
      <c r="B43" s="9" t="s">
        <v>34</v>
      </c>
    </row>
    <row r="44" spans="2:2" ht="14.25">
      <c r="B44" s="9" t="s">
        <v>35</v>
      </c>
    </row>
    <row r="45" spans="2:2" ht="11.25" customHeight="1">
      <c r="B45" s="9"/>
    </row>
    <row r="46" spans="2:2" ht="14.25">
      <c r="B46" s="12" t="s">
        <v>42</v>
      </c>
    </row>
    <row r="47" spans="2:2" ht="14.25">
      <c r="B47" s="10" t="s">
        <v>36</v>
      </c>
    </row>
    <row r="48" spans="2:2" ht="28.5">
      <c r="B48" s="5" t="s">
        <v>37</v>
      </c>
    </row>
    <row r="49" spans="2:2" ht="14.25">
      <c r="B49" s="5"/>
    </row>
    <row r="50" spans="2:2" ht="15">
      <c r="B50" s="4"/>
    </row>
    <row r="51" spans="2:2" ht="15">
      <c r="B51" s="4"/>
    </row>
    <row r="52" spans="2:2" ht="15">
      <c r="B52" s="4"/>
    </row>
  </sheetData>
  <customSheetViews>
    <customSheetView guid="{817496F2-0E8E-410E-80DA-0D1E64755681}" scale="90" showPageBreaks="1" printArea="1" view="pageBreakPreview" topLeftCell="A34">
      <selection activeCell="F39" sqref="F39"/>
      <colBreaks count="1" manualBreakCount="1">
        <brk id="11" max="90" man="1"/>
      </colBreaks>
      <pageMargins left="0.7" right="0.7" top="0.75" bottom="0.75" header="0.3" footer="0.3"/>
      <pageSetup paperSize="9" scale="56" orientation="portrait" r:id="rId1"/>
    </customSheetView>
  </customSheetViews>
  <pageMargins left="0.7" right="0.7" top="0.75" bottom="0.75" header="0.3" footer="0.3"/>
  <pageSetup paperSize="9" scale="56" orientation="portrait" r:id="rId2"/>
  <colBreaks count="1" manualBreakCount="1">
    <brk id="10" max="9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AD134"/>
  <sheetViews>
    <sheetView view="pageBreakPreview" zoomScaleNormal="110" zoomScaleSheetLayoutView="100" workbookViewId="0">
      <selection activeCell="S62" sqref="S62"/>
    </sheetView>
  </sheetViews>
  <sheetFormatPr defaultRowHeight="12.75"/>
  <cols>
    <col min="1" max="1" width="1.85546875" customWidth="1"/>
    <col min="2" max="25" width="8" customWidth="1"/>
  </cols>
  <sheetData>
    <row r="1" spans="1:30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8"/>
    </row>
    <row r="2" spans="1:30" ht="20.25" customHeight="1">
      <c r="A2" s="89"/>
      <c r="B2" s="182" t="s">
        <v>6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90"/>
    </row>
    <row r="3" spans="1:30" ht="20.25" customHeight="1">
      <c r="A3" s="89"/>
      <c r="B3" s="182" t="s">
        <v>128</v>
      </c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"/>
      <c r="Q3" s="182" t="s">
        <v>129</v>
      </c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90"/>
    </row>
    <row r="4" spans="1:30" ht="18" customHeight="1">
      <c r="A4" s="91" t="s">
        <v>130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3"/>
    </row>
    <row r="5" spans="1:30">
      <c r="A5" s="89"/>
      <c r="B5" s="94"/>
      <c r="C5" s="94"/>
      <c r="D5" s="94"/>
      <c r="E5" s="94"/>
      <c r="F5" s="94"/>
      <c r="G5" s="94"/>
      <c r="H5" s="95"/>
      <c r="I5" s="94"/>
      <c r="J5" s="95"/>
      <c r="K5" s="95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0"/>
    </row>
    <row r="6" spans="1:30">
      <c r="A6" s="89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0"/>
    </row>
    <row r="7" spans="1:30">
      <c r="A7" s="89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0"/>
    </row>
    <row r="8" spans="1:30">
      <c r="A8" s="89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0"/>
    </row>
    <row r="9" spans="1:30">
      <c r="A9" s="89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0"/>
    </row>
    <row r="10" spans="1:30">
      <c r="A10" s="89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0"/>
    </row>
    <row r="11" spans="1:30">
      <c r="A11" s="89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0"/>
    </row>
    <row r="12" spans="1:30">
      <c r="A12" s="89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0"/>
    </row>
    <row r="13" spans="1:30">
      <c r="A13" s="89"/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0"/>
    </row>
    <row r="14" spans="1:30">
      <c r="A14" s="89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0"/>
    </row>
    <row r="15" spans="1:30">
      <c r="A15" s="89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0"/>
    </row>
    <row r="16" spans="1:30">
      <c r="A16" s="89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0"/>
    </row>
    <row r="17" spans="1:30">
      <c r="A17" s="89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0"/>
    </row>
    <row r="18" spans="1:30">
      <c r="A18" s="89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0"/>
    </row>
    <row r="19" spans="1:30">
      <c r="A19" s="89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0"/>
    </row>
    <row r="20" spans="1:30">
      <c r="A20" s="89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0"/>
    </row>
    <row r="21" spans="1:30">
      <c r="A21" s="89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0"/>
    </row>
    <row r="22" spans="1:30">
      <c r="A22" s="89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0"/>
    </row>
    <row r="23" spans="1:30">
      <c r="A23" s="89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0"/>
    </row>
    <row r="24" spans="1:30">
      <c r="A24" s="89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0"/>
    </row>
    <row r="25" spans="1:30">
      <c r="A25" s="89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30">
      <c r="A26" s="89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0"/>
    </row>
    <row r="27" spans="1:30">
      <c r="A27" s="89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0"/>
    </row>
    <row r="28" spans="1:30">
      <c r="A28" s="89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0"/>
    </row>
    <row r="29" spans="1:30">
      <c r="A29" s="89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0"/>
    </row>
    <row r="30" spans="1:30">
      <c r="A30" s="89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0"/>
    </row>
    <row r="31" spans="1:30">
      <c r="A31" s="89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0"/>
    </row>
    <row r="32" spans="1:30">
      <c r="A32" s="89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0"/>
    </row>
    <row r="33" spans="1:30">
      <c r="A33" s="89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0"/>
    </row>
    <row r="34" spans="1:30">
      <c r="A34" s="89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0"/>
    </row>
    <row r="35" spans="1:30">
      <c r="A35" s="89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0"/>
    </row>
    <row r="36" spans="1:30">
      <c r="A36" s="89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0"/>
    </row>
    <row r="37" spans="1:30">
      <c r="A37" s="89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0"/>
    </row>
    <row r="38" spans="1:30">
      <c r="A38" s="89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0"/>
    </row>
    <row r="39" spans="1:30">
      <c r="A39" s="89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0"/>
    </row>
    <row r="40" spans="1:30">
      <c r="A40" s="89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0"/>
    </row>
    <row r="41" spans="1:30">
      <c r="A41" s="89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0"/>
    </row>
    <row r="42" spans="1:30">
      <c r="A42" s="89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0"/>
    </row>
    <row r="43" spans="1:30">
      <c r="A43" s="89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0"/>
    </row>
    <row r="44" spans="1:30">
      <c r="A44" s="89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0"/>
    </row>
    <row r="45" spans="1:30">
      <c r="A45" s="89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0"/>
    </row>
    <row r="46" spans="1:30">
      <c r="A46" s="89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0"/>
    </row>
    <row r="47" spans="1:30">
      <c r="A47" s="89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0"/>
    </row>
    <row r="48" spans="1:30">
      <c r="A48" s="89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0"/>
    </row>
    <row r="49" spans="1:30">
      <c r="A49" s="89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0"/>
    </row>
    <row r="50" spans="1:30">
      <c r="A50" s="89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0"/>
    </row>
    <row r="51" spans="1:30">
      <c r="A51" s="89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0"/>
    </row>
    <row r="52" spans="1:30">
      <c r="A52" s="89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0"/>
    </row>
    <row r="53" spans="1:30">
      <c r="A53" s="89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0"/>
    </row>
    <row r="54" spans="1:30">
      <c r="A54" s="89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0"/>
    </row>
    <row r="55" spans="1:30">
      <c r="A55" s="89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0"/>
    </row>
    <row r="56" spans="1:30">
      <c r="A56" s="89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0"/>
    </row>
    <row r="57" spans="1:30">
      <c r="A57" s="89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0"/>
    </row>
    <row r="58" spans="1:30">
      <c r="A58" s="89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0"/>
    </row>
    <row r="59" spans="1:30">
      <c r="A59" s="89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0"/>
    </row>
    <row r="60" spans="1:30">
      <c r="A60" s="89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0"/>
    </row>
    <row r="61" spans="1:30">
      <c r="A61" s="89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0"/>
    </row>
    <row r="62" spans="1:30">
      <c r="A62" s="89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0"/>
    </row>
    <row r="63" spans="1:30">
      <c r="A63" s="89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0"/>
    </row>
    <row r="64" spans="1:30">
      <c r="A64" s="89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0"/>
    </row>
    <row r="65" spans="1:30">
      <c r="A65" s="89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0"/>
    </row>
    <row r="66" spans="1:30">
      <c r="A66" s="89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0"/>
    </row>
    <row r="67" spans="1:30">
      <c r="A67" s="89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0"/>
    </row>
    <row r="68" spans="1:30">
      <c r="A68" s="89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0"/>
    </row>
    <row r="69" spans="1:30">
      <c r="A69" s="89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0"/>
    </row>
    <row r="70" spans="1:30" ht="14.25" customHeight="1">
      <c r="A70" s="89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0"/>
    </row>
    <row r="71" spans="1:30" ht="18" customHeight="1">
      <c r="A71" s="183" t="s">
        <v>131</v>
      </c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5"/>
    </row>
    <row r="72" spans="1:30">
      <c r="A72" s="89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0"/>
    </row>
    <row r="73" spans="1:30">
      <c r="A73" s="89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0"/>
    </row>
    <row r="74" spans="1:30">
      <c r="A74" s="89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0"/>
    </row>
    <row r="75" spans="1:30">
      <c r="A75" s="89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0"/>
    </row>
    <row r="76" spans="1:30">
      <c r="A76" s="89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0"/>
    </row>
    <row r="77" spans="1:30">
      <c r="A77" s="89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0"/>
    </row>
    <row r="78" spans="1:30">
      <c r="A78" s="89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0"/>
    </row>
    <row r="79" spans="1:30">
      <c r="A79" s="89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0"/>
    </row>
    <row r="80" spans="1:30">
      <c r="A80" s="89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0"/>
    </row>
    <row r="81" spans="1:30">
      <c r="A81" s="89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0"/>
    </row>
    <row r="82" spans="1:30">
      <c r="A82" s="89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0"/>
    </row>
    <row r="83" spans="1:30">
      <c r="A83" s="89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0"/>
    </row>
    <row r="84" spans="1:30">
      <c r="A84" s="89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0"/>
    </row>
    <row r="85" spans="1:30">
      <c r="A85" s="89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0"/>
    </row>
    <row r="86" spans="1:30">
      <c r="A86" s="89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0"/>
    </row>
    <row r="87" spans="1:30">
      <c r="A87" s="89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0"/>
    </row>
    <row r="88" spans="1:30">
      <c r="A88" s="89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0"/>
    </row>
    <row r="89" spans="1:30">
      <c r="A89" s="89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0"/>
    </row>
    <row r="90" spans="1:30">
      <c r="A90" s="89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0"/>
    </row>
    <row r="91" spans="1:30">
      <c r="A91" s="89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0"/>
    </row>
    <row r="92" spans="1:30">
      <c r="A92" s="89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0"/>
    </row>
    <row r="93" spans="1:30">
      <c r="A93" s="89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0"/>
    </row>
    <row r="94" spans="1:30">
      <c r="A94" s="89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0"/>
    </row>
    <row r="95" spans="1:30">
      <c r="A95" s="89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0"/>
    </row>
    <row r="96" spans="1:30">
      <c r="A96" s="89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0"/>
    </row>
    <row r="97" spans="1:30">
      <c r="A97" s="89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0"/>
    </row>
    <row r="98" spans="1:30">
      <c r="A98" s="89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0"/>
    </row>
    <row r="99" spans="1:30">
      <c r="A99" s="89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0"/>
    </row>
    <row r="100" spans="1:30">
      <c r="A100" s="89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0"/>
    </row>
    <row r="101" spans="1:30">
      <c r="A101" s="89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0"/>
    </row>
    <row r="102" spans="1:30">
      <c r="A102" s="89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0"/>
    </row>
    <row r="103" spans="1:30">
      <c r="A103" s="89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0"/>
    </row>
    <row r="104" spans="1:30">
      <c r="A104" s="89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0"/>
    </row>
    <row r="105" spans="1:30">
      <c r="A105" s="89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0"/>
    </row>
    <row r="106" spans="1:30">
      <c r="A106" s="89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0"/>
    </row>
    <row r="107" spans="1:30">
      <c r="A107" s="89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0"/>
    </row>
    <row r="108" spans="1:30">
      <c r="A108" s="89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0"/>
    </row>
    <row r="109" spans="1:30">
      <c r="A109" s="89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0"/>
    </row>
    <row r="110" spans="1:30">
      <c r="A110" s="89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0"/>
    </row>
    <row r="111" spans="1:30">
      <c r="A111" s="89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0"/>
    </row>
    <row r="112" spans="1:30">
      <c r="A112" s="8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0"/>
    </row>
    <row r="113" spans="1:30">
      <c r="A113" s="89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0"/>
    </row>
    <row r="114" spans="1:30">
      <c r="A114" s="8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0"/>
    </row>
    <row r="115" spans="1:30">
      <c r="A115" s="89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0"/>
    </row>
    <row r="116" spans="1:30">
      <c r="A116" s="89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0"/>
    </row>
    <row r="117" spans="1:30">
      <c r="A117" s="89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0"/>
    </row>
    <row r="118" spans="1:30">
      <c r="A118" s="89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0"/>
    </row>
    <row r="119" spans="1:30">
      <c r="A119" s="89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0"/>
    </row>
    <row r="120" spans="1:30">
      <c r="A120" s="8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0"/>
    </row>
    <row r="121" spans="1:30">
      <c r="A121" s="89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0"/>
    </row>
    <row r="122" spans="1:30">
      <c r="A122" s="89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0"/>
    </row>
    <row r="123" spans="1:30">
      <c r="A123" s="89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0"/>
    </row>
    <row r="124" spans="1:30">
      <c r="A124" s="89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0"/>
    </row>
    <row r="125" spans="1:30">
      <c r="A125" s="89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0"/>
    </row>
    <row r="126" spans="1:30">
      <c r="A126" s="89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0"/>
    </row>
    <row r="127" spans="1:30">
      <c r="A127" s="89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0"/>
    </row>
    <row r="128" spans="1:30">
      <c r="A128" s="89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0"/>
    </row>
    <row r="129" spans="1:30">
      <c r="A129" s="89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0"/>
    </row>
    <row r="130" spans="1:30">
      <c r="A130" s="89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0"/>
    </row>
    <row r="131" spans="1:30">
      <c r="A131" s="89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0"/>
    </row>
    <row r="132" spans="1:30">
      <c r="A132" s="89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0"/>
    </row>
    <row r="133" spans="1:30">
      <c r="A133" s="89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0"/>
    </row>
    <row r="134" spans="1:30">
      <c r="A134" s="96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8"/>
    </row>
  </sheetData>
  <protectedRanges>
    <protectedRange sqref="G2:P2 B2 G3:M4 S3:Y4 G71:M71 S71:Y71" name="Диапазон1"/>
  </protectedRanges>
  <mergeCells count="4">
    <mergeCell ref="B2:AC2"/>
    <mergeCell ref="B3:O3"/>
    <mergeCell ref="Q3:AC3"/>
    <mergeCell ref="A71:AD71"/>
  </mergeCells>
  <pageMargins left="0.7" right="0.7" top="0.75" bottom="0.75" header="0.3" footer="0.3"/>
  <pageSetup paperSize="9" scale="37" orientation="landscape" r:id="rId1"/>
  <rowBreaks count="1" manualBreakCount="1">
    <brk id="70" max="2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C66"/>
  <sheetViews>
    <sheetView view="pageBreakPreview" topLeftCell="A7" zoomScale="90" zoomScaleSheetLayoutView="90" workbookViewId="0">
      <selection sqref="A1:R65"/>
    </sheetView>
  </sheetViews>
  <sheetFormatPr defaultRowHeight="12.75"/>
  <cols>
    <col min="1" max="17" width="9.85546875" customWidth="1"/>
  </cols>
  <sheetData>
    <row r="1" spans="1:29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8"/>
    </row>
    <row r="2" spans="1:29" ht="20.25" customHeight="1">
      <c r="A2" s="186" t="s">
        <v>9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7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s="1" customFormat="1" ht="18.75" customHeight="1" thickBot="1">
      <c r="A3" s="91" t="s">
        <v>130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3"/>
    </row>
    <row r="4" spans="1:29" s="1" customFormat="1">
      <c r="A4" s="99"/>
      <c r="B4" s="100" t="s">
        <v>4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1"/>
    </row>
    <row r="5" spans="1:29" s="1" customFormat="1">
      <c r="A5" s="89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0"/>
    </row>
    <row r="6" spans="1:29" s="1" customFormat="1">
      <c r="A6" s="89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0"/>
    </row>
    <row r="7" spans="1:29" s="1" customFormat="1">
      <c r="A7" s="89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0"/>
    </row>
    <row r="8" spans="1:29" s="1" customFormat="1">
      <c r="A8" s="89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0"/>
    </row>
    <row r="9" spans="1:29" s="1" customFormat="1">
      <c r="A9" s="89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0"/>
    </row>
    <row r="10" spans="1:29" s="1" customFormat="1">
      <c r="A10" s="89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0"/>
    </row>
    <row r="11" spans="1:29" s="1" customFormat="1">
      <c r="A11" s="89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0"/>
    </row>
    <row r="12" spans="1:29" s="1" customFormat="1">
      <c r="A12" s="89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0"/>
    </row>
    <row r="13" spans="1:29" s="1" customFormat="1">
      <c r="A13" s="89"/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0"/>
    </row>
    <row r="14" spans="1:29" s="1" customFormat="1">
      <c r="A14" s="89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0"/>
    </row>
    <row r="15" spans="1:29" s="1" customFormat="1">
      <c r="A15" s="89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0"/>
    </row>
    <row r="16" spans="1:29" s="1" customFormat="1">
      <c r="A16" s="89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0"/>
    </row>
    <row r="17" spans="1:17" s="1" customFormat="1">
      <c r="A17" s="89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0"/>
    </row>
    <row r="18" spans="1:17" s="1" customFormat="1">
      <c r="A18" s="89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0"/>
    </row>
    <row r="19" spans="1:17" s="1" customFormat="1">
      <c r="A19" s="89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0"/>
    </row>
    <row r="20" spans="1:17" s="1" customFormat="1">
      <c r="A20" s="89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0"/>
    </row>
    <row r="21" spans="1:17" s="1" customFormat="1">
      <c r="A21" s="89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0"/>
    </row>
    <row r="22" spans="1:17" s="1" customFormat="1">
      <c r="A22" s="89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0"/>
    </row>
    <row r="23" spans="1:17" s="1" customFormat="1">
      <c r="A23" s="89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0"/>
    </row>
    <row r="24" spans="1:17" s="1" customFormat="1">
      <c r="A24" s="89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0"/>
    </row>
    <row r="25" spans="1:17" s="1" customFormat="1">
      <c r="A25" s="89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0"/>
    </row>
    <row r="26" spans="1:17" s="1" customFormat="1">
      <c r="A26" s="89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0"/>
    </row>
    <row r="27" spans="1:17" s="1" customFormat="1">
      <c r="A27" s="89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0"/>
    </row>
    <row r="28" spans="1:17" s="1" customFormat="1">
      <c r="A28" s="89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0"/>
    </row>
    <row r="29" spans="1:17" s="1" customFormat="1">
      <c r="A29" s="89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0"/>
    </row>
    <row r="30" spans="1:17" s="1" customFormat="1">
      <c r="A30" s="89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0"/>
    </row>
    <row r="31" spans="1:17" s="1" customFormat="1">
      <c r="A31" s="89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0"/>
    </row>
    <row r="32" spans="1:17" s="1" customFormat="1">
      <c r="A32" s="89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0"/>
    </row>
    <row r="33" spans="1:17" s="1" customFormat="1" ht="16.5" customHeight="1">
      <c r="A33" s="89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0"/>
    </row>
    <row r="34" spans="1:17" s="1" customFormat="1" ht="21.75" customHeight="1">
      <c r="A34" s="91" t="s">
        <v>130</v>
      </c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3"/>
    </row>
    <row r="35" spans="1:17" s="1" customFormat="1">
      <c r="A35" s="89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0"/>
    </row>
    <row r="36" spans="1:17" s="1" customFormat="1">
      <c r="A36" s="89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0"/>
    </row>
    <row r="37" spans="1:17" s="1" customFormat="1">
      <c r="A37" s="89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0"/>
    </row>
    <row r="38" spans="1:17" s="1" customFormat="1">
      <c r="A38" s="89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0"/>
    </row>
    <row r="39" spans="1:17">
      <c r="A39" s="89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0"/>
    </row>
    <row r="40" spans="1:17">
      <c r="A40" s="89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0"/>
    </row>
    <row r="41" spans="1:17">
      <c r="A41" s="89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0"/>
    </row>
    <row r="42" spans="1:17">
      <c r="A42" s="89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0"/>
    </row>
    <row r="43" spans="1:17">
      <c r="A43" s="89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0"/>
    </row>
    <row r="44" spans="1:17">
      <c r="A44" s="89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0"/>
    </row>
    <row r="45" spans="1:17">
      <c r="A45" s="89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0"/>
    </row>
    <row r="46" spans="1:17">
      <c r="A46" s="89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0"/>
    </row>
    <row r="47" spans="1:17">
      <c r="A47" s="89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0"/>
    </row>
    <row r="48" spans="1:17">
      <c r="A48" s="89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0"/>
    </row>
    <row r="49" spans="1:17">
      <c r="A49" s="89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0"/>
    </row>
    <row r="50" spans="1:17">
      <c r="A50" s="89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0"/>
    </row>
    <row r="51" spans="1:17">
      <c r="A51" s="89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0"/>
    </row>
    <row r="52" spans="1:17">
      <c r="A52" s="89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0"/>
    </row>
    <row r="53" spans="1:17">
      <c r="A53" s="89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0"/>
    </row>
    <row r="54" spans="1:17">
      <c r="A54" s="89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0"/>
    </row>
    <row r="55" spans="1:17">
      <c r="A55" s="89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0"/>
    </row>
    <row r="56" spans="1:17">
      <c r="A56" s="89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0"/>
    </row>
    <row r="57" spans="1:17">
      <c r="A57" s="89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0"/>
    </row>
    <row r="58" spans="1:17">
      <c r="A58" s="89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0"/>
    </row>
    <row r="59" spans="1:17">
      <c r="A59" s="89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0"/>
    </row>
    <row r="60" spans="1:17">
      <c r="A60" s="89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0"/>
    </row>
    <row r="61" spans="1:17">
      <c r="A61" s="89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0"/>
    </row>
    <row r="62" spans="1:17">
      <c r="A62" s="89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0"/>
    </row>
    <row r="63" spans="1:17">
      <c r="A63" s="89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0"/>
    </row>
    <row r="64" spans="1:17">
      <c r="A64" s="89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0"/>
    </row>
    <row r="65" spans="1:17">
      <c r="A65" s="96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8"/>
    </row>
    <row r="66" spans="1:17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</row>
  </sheetData>
  <mergeCells count="1">
    <mergeCell ref="A2:Q2"/>
  </mergeCells>
  <pageMargins left="0.7" right="0.7" top="0.75" bottom="0.75" header="0.3" footer="0.3"/>
  <pageSetup paperSize="9" scale="5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R47"/>
  <sheetViews>
    <sheetView view="pageBreakPreview" zoomScale="90" zoomScaleSheetLayoutView="90" workbookViewId="0">
      <selection sqref="A1:R65"/>
    </sheetView>
  </sheetViews>
  <sheetFormatPr defaultRowHeight="12.75"/>
  <sheetData>
    <row r="1" spans="1:18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8"/>
    </row>
    <row r="2" spans="1:18" ht="19.5" customHeight="1">
      <c r="A2" s="188" t="s">
        <v>10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90"/>
    </row>
    <row r="3" spans="1:18" ht="20.25" customHeight="1" thickBot="1">
      <c r="A3" s="89"/>
      <c r="B3" s="94"/>
      <c r="C3" s="94"/>
      <c r="D3" s="94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4"/>
      <c r="Q3" s="94"/>
      <c r="R3" s="90"/>
    </row>
    <row r="4" spans="1:18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1"/>
    </row>
    <row r="5" spans="1:18">
      <c r="A5" s="89"/>
      <c r="B5" s="94" t="s">
        <v>4</v>
      </c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0"/>
    </row>
    <row r="6" spans="1:18">
      <c r="A6" s="89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0"/>
    </row>
    <row r="7" spans="1:18">
      <c r="A7" s="89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0"/>
    </row>
    <row r="8" spans="1:18">
      <c r="A8" s="89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0"/>
    </row>
    <row r="9" spans="1:18">
      <c r="A9" s="89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0"/>
    </row>
    <row r="10" spans="1:18">
      <c r="A10" s="89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0"/>
    </row>
    <row r="11" spans="1:18">
      <c r="A11" s="89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0"/>
    </row>
    <row r="12" spans="1:18">
      <c r="A12" s="89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0"/>
    </row>
    <row r="13" spans="1:18">
      <c r="A13" s="89"/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0"/>
    </row>
    <row r="14" spans="1:18">
      <c r="A14" s="89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0"/>
    </row>
    <row r="15" spans="1:18">
      <c r="A15" s="89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0"/>
    </row>
    <row r="16" spans="1:18">
      <c r="A16" s="89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0"/>
    </row>
    <row r="17" spans="1:18">
      <c r="A17" s="89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0"/>
    </row>
    <row r="18" spans="1:18">
      <c r="A18" s="89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0"/>
    </row>
    <row r="19" spans="1:18">
      <c r="A19" s="89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0"/>
    </row>
    <row r="20" spans="1:18">
      <c r="A20" s="89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0"/>
    </row>
    <row r="21" spans="1:18">
      <c r="A21" s="89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0"/>
    </row>
    <row r="22" spans="1:18">
      <c r="A22" s="89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0"/>
    </row>
    <row r="23" spans="1:18">
      <c r="A23" s="89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0"/>
    </row>
    <row r="24" spans="1:18">
      <c r="A24" s="89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0"/>
    </row>
    <row r="25" spans="1:18">
      <c r="A25" s="89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0"/>
    </row>
    <row r="26" spans="1:18">
      <c r="A26" s="89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0"/>
    </row>
    <row r="27" spans="1:18">
      <c r="A27" s="89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0"/>
    </row>
    <row r="28" spans="1:18">
      <c r="A28" s="89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0"/>
    </row>
    <row r="29" spans="1:18">
      <c r="A29" s="89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0"/>
    </row>
    <row r="30" spans="1:18">
      <c r="A30" s="89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0"/>
    </row>
    <row r="31" spans="1:18">
      <c r="A31" s="89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0"/>
    </row>
    <row r="32" spans="1:18">
      <c r="A32" s="89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0"/>
    </row>
    <row r="33" spans="1:18">
      <c r="A33" s="89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0"/>
    </row>
    <row r="34" spans="1:18">
      <c r="A34" s="89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0"/>
    </row>
    <row r="35" spans="1:18">
      <c r="A35" s="89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0"/>
    </row>
    <row r="36" spans="1:18">
      <c r="A36" s="89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0"/>
    </row>
    <row r="37" spans="1:18">
      <c r="A37" s="89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0"/>
    </row>
    <row r="38" spans="1:18">
      <c r="A38" s="89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0"/>
    </row>
    <row r="39" spans="1:18">
      <c r="A39" s="89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0"/>
    </row>
    <row r="40" spans="1:18">
      <c r="A40" s="89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0"/>
    </row>
    <row r="41" spans="1:18">
      <c r="A41" s="89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0"/>
    </row>
    <row r="42" spans="1:18">
      <c r="A42" s="89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0"/>
    </row>
    <row r="43" spans="1:18">
      <c r="A43" s="89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0"/>
    </row>
    <row r="44" spans="1:18">
      <c r="A44" s="89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0"/>
    </row>
    <row r="45" spans="1:18">
      <c r="A45" s="89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0"/>
    </row>
    <row r="46" spans="1:18">
      <c r="A46" s="89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0"/>
    </row>
    <row r="47" spans="1:18">
      <c r="A47" s="96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8"/>
    </row>
  </sheetData>
  <mergeCells count="1">
    <mergeCell ref="A2:R2"/>
  </mergeCells>
  <pageMargins left="0.7" right="0.7" top="0.75" bottom="0.75" header="0.3" footer="0.3"/>
  <pageSetup paperSize="9" scale="54" orientation="portrait" r:id="rId1"/>
  <colBreaks count="1" manualBreakCount="1">
    <brk id="18" max="46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C87"/>
  <sheetViews>
    <sheetView view="pageBreakPreview" zoomScaleSheetLayoutView="100" workbookViewId="0">
      <selection activeCell="A2" sqref="A2:AC87"/>
    </sheetView>
  </sheetViews>
  <sheetFormatPr defaultRowHeight="12.75"/>
  <sheetData>
    <row r="1" spans="1:29">
      <c r="A1" s="102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</row>
    <row r="2" spans="1:29" ht="20.25">
      <c r="A2" s="191" t="s">
        <v>43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3"/>
    </row>
    <row r="3" spans="1:29" ht="18.75" customHeight="1">
      <c r="A3" s="89"/>
      <c r="B3" s="94"/>
      <c r="C3" s="94"/>
      <c r="D3" s="94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10"/>
    </row>
    <row r="4" spans="1:29" ht="20.25" customHeight="1">
      <c r="A4" s="183" t="s">
        <v>52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5"/>
    </row>
    <row r="5" spans="1:29">
      <c r="A5" s="89"/>
      <c r="B5" s="94"/>
      <c r="C5" s="94"/>
      <c r="D5" s="94"/>
      <c r="E5" s="94"/>
      <c r="F5" s="94"/>
      <c r="G5" s="94"/>
      <c r="H5" s="94"/>
      <c r="I5" s="194"/>
      <c r="J5" s="194"/>
      <c r="K5" s="1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0"/>
    </row>
    <row r="6" spans="1:29" s="1" customFormat="1" ht="14.25" customHeight="1">
      <c r="A6" s="89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0"/>
    </row>
    <row r="7" spans="1:29" s="1" customFormat="1">
      <c r="A7" s="89"/>
      <c r="B7" s="94" t="s">
        <v>4</v>
      </c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0"/>
    </row>
    <row r="8" spans="1:29" s="1" customFormat="1">
      <c r="A8" s="89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0"/>
    </row>
    <row r="9" spans="1:29" s="1" customFormat="1">
      <c r="A9" s="89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0"/>
    </row>
    <row r="10" spans="1:29" s="1" customFormat="1">
      <c r="A10" s="89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0"/>
    </row>
    <row r="11" spans="1:29" s="1" customFormat="1">
      <c r="A11" s="89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0"/>
    </row>
    <row r="12" spans="1:29" s="1" customFormat="1">
      <c r="A12" s="89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0"/>
    </row>
    <row r="13" spans="1:29" s="1" customFormat="1">
      <c r="A13" s="89"/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0"/>
    </row>
    <row r="14" spans="1:29" s="1" customFormat="1">
      <c r="A14" s="89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0"/>
    </row>
    <row r="15" spans="1:29" s="1" customFormat="1">
      <c r="A15" s="89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0"/>
    </row>
    <row r="16" spans="1:29" s="1" customFormat="1">
      <c r="A16" s="89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0"/>
    </row>
    <row r="17" spans="1:29" s="1" customFormat="1">
      <c r="A17" s="89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0"/>
    </row>
    <row r="18" spans="1:29" s="1" customFormat="1">
      <c r="A18" s="89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0"/>
    </row>
    <row r="19" spans="1:29" s="1" customFormat="1">
      <c r="A19" s="89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0"/>
    </row>
    <row r="20" spans="1:29" s="1" customFormat="1">
      <c r="A20" s="89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0"/>
    </row>
    <row r="21" spans="1:29" s="1" customFormat="1">
      <c r="A21" s="89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0"/>
    </row>
    <row r="22" spans="1:29" s="1" customFormat="1">
      <c r="A22" s="89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0"/>
    </row>
    <row r="23" spans="1:29" s="1" customFormat="1">
      <c r="A23" s="89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0"/>
    </row>
    <row r="24" spans="1:29" s="1" customFormat="1">
      <c r="A24" s="89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0"/>
    </row>
    <row r="25" spans="1:29" s="1" customFormat="1">
      <c r="A25" s="89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0"/>
    </row>
    <row r="26" spans="1:29" s="1" customFormat="1">
      <c r="A26" s="89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0"/>
    </row>
    <row r="27" spans="1:29" s="1" customFormat="1">
      <c r="A27" s="89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0"/>
    </row>
    <row r="28" spans="1:29" s="1" customFormat="1">
      <c r="A28" s="89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0"/>
    </row>
    <row r="29" spans="1:29" s="1" customFormat="1">
      <c r="A29" s="89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0"/>
    </row>
    <row r="30" spans="1:29" s="1" customFormat="1">
      <c r="A30" s="89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0"/>
    </row>
    <row r="31" spans="1:29" s="1" customFormat="1">
      <c r="A31" s="89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0"/>
    </row>
    <row r="32" spans="1:29" s="1" customFormat="1">
      <c r="A32" s="183" t="s">
        <v>53</v>
      </c>
      <c r="B32" s="184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5"/>
    </row>
    <row r="33" spans="1:29" s="1" customFormat="1">
      <c r="A33" s="89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0"/>
    </row>
    <row r="34" spans="1:29" s="1" customFormat="1">
      <c r="A34" s="89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0"/>
    </row>
    <row r="35" spans="1:29" s="1" customFormat="1">
      <c r="A35" s="89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0"/>
    </row>
    <row r="36" spans="1:29" s="1" customFormat="1">
      <c r="A36" s="89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0"/>
    </row>
    <row r="37" spans="1:29" s="1" customFormat="1">
      <c r="A37" s="89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0"/>
    </row>
    <row r="38" spans="1:29" s="1" customFormat="1">
      <c r="A38" s="89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0"/>
    </row>
    <row r="39" spans="1:29" s="1" customFormat="1">
      <c r="A39" s="89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0"/>
    </row>
    <row r="40" spans="1:29" s="1" customFormat="1">
      <c r="A40" s="89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0"/>
    </row>
    <row r="41" spans="1:29">
      <c r="A41" s="89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0"/>
    </row>
    <row r="42" spans="1:29">
      <c r="A42" s="89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0"/>
    </row>
    <row r="43" spans="1:29">
      <c r="A43" s="89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0"/>
    </row>
    <row r="44" spans="1:29">
      <c r="A44" s="89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0"/>
    </row>
    <row r="45" spans="1:29">
      <c r="A45" s="89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0"/>
    </row>
    <row r="46" spans="1:29">
      <c r="A46" s="89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0"/>
    </row>
    <row r="47" spans="1:29">
      <c r="A47" s="89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0"/>
    </row>
    <row r="48" spans="1:29">
      <c r="A48" s="89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0"/>
    </row>
    <row r="49" spans="1:29">
      <c r="A49" s="89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0"/>
    </row>
    <row r="50" spans="1:29">
      <c r="A50" s="89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0"/>
    </row>
    <row r="51" spans="1:29">
      <c r="A51" s="89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0"/>
    </row>
    <row r="52" spans="1:29">
      <c r="A52" s="89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0"/>
    </row>
    <row r="53" spans="1:29">
      <c r="A53" s="89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0"/>
    </row>
    <row r="54" spans="1:29">
      <c r="A54" s="89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0"/>
    </row>
    <row r="55" spans="1:29">
      <c r="A55" s="89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0"/>
    </row>
    <row r="56" spans="1:29">
      <c r="A56" s="89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0"/>
    </row>
    <row r="57" spans="1:29">
      <c r="A57" s="89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0"/>
    </row>
    <row r="58" spans="1:29">
      <c r="A58" s="89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0"/>
    </row>
    <row r="59" spans="1:29">
      <c r="A59" s="89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0"/>
    </row>
    <row r="60" spans="1:29">
      <c r="A60" s="183" t="s">
        <v>132</v>
      </c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5"/>
    </row>
    <row r="61" spans="1:29">
      <c r="A61" s="89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0"/>
    </row>
    <row r="62" spans="1:29">
      <c r="A62" s="89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0"/>
    </row>
    <row r="63" spans="1:29">
      <c r="A63" s="89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0"/>
    </row>
    <row r="64" spans="1:29">
      <c r="A64" s="89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0"/>
    </row>
    <row r="65" spans="1:29">
      <c r="A65" s="89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0"/>
    </row>
    <row r="66" spans="1:29">
      <c r="A66" s="89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0"/>
    </row>
    <row r="67" spans="1:29">
      <c r="A67" s="89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0"/>
    </row>
    <row r="68" spans="1:29">
      <c r="A68" s="89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0"/>
    </row>
    <row r="69" spans="1:29">
      <c r="A69" s="89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0"/>
    </row>
    <row r="70" spans="1:29">
      <c r="A70" s="89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0"/>
    </row>
    <row r="71" spans="1:29">
      <c r="A71" s="89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0"/>
    </row>
    <row r="72" spans="1:29">
      <c r="A72" s="89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0"/>
    </row>
    <row r="73" spans="1:29">
      <c r="A73" s="89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0"/>
    </row>
    <row r="74" spans="1:29">
      <c r="A74" s="89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0"/>
    </row>
    <row r="75" spans="1:29">
      <c r="A75" s="89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0"/>
    </row>
    <row r="76" spans="1:29">
      <c r="A76" s="89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0"/>
    </row>
    <row r="77" spans="1:29">
      <c r="A77" s="89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0"/>
    </row>
    <row r="78" spans="1:29">
      <c r="A78" s="89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0"/>
    </row>
    <row r="79" spans="1:29">
      <c r="A79" s="89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0"/>
    </row>
    <row r="80" spans="1:29">
      <c r="A80" s="89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0"/>
    </row>
    <row r="81" spans="1:29">
      <c r="A81" s="89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0"/>
    </row>
    <row r="82" spans="1:29">
      <c r="A82" s="89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0"/>
    </row>
    <row r="83" spans="1:29">
      <c r="A83" s="89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0"/>
    </row>
    <row r="84" spans="1:29">
      <c r="A84" s="89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0"/>
    </row>
    <row r="85" spans="1:29">
      <c r="A85" s="89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0"/>
    </row>
    <row r="86" spans="1:29">
      <c r="A86" s="89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0"/>
    </row>
    <row r="87" spans="1:29">
      <c r="A87" s="96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8"/>
    </row>
  </sheetData>
  <mergeCells count="5">
    <mergeCell ref="A2:AC2"/>
    <mergeCell ref="A4:AC4"/>
    <mergeCell ref="I5:K5"/>
    <mergeCell ref="A32:AC32"/>
    <mergeCell ref="A60:AC60"/>
  </mergeCells>
  <pageMargins left="0.7" right="0.7" top="0.75" bottom="0.75" header="0.3" footer="0.3"/>
  <pageSetup paperSize="9" scale="3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Комплекты серии SGN</vt:lpstr>
      <vt:lpstr>Сводный прайс-лист SGN</vt:lpstr>
      <vt:lpstr>Технические хар-ки</vt:lpstr>
      <vt:lpstr>Направляющая шина</vt:lpstr>
      <vt:lpstr>Преимущества оцинкован. шины</vt:lpstr>
      <vt:lpstr>Роликовые опоры</vt:lpstr>
      <vt:lpstr>Улавливатель нижний</vt:lpstr>
      <vt:lpstr>Улавливатель верхний</vt:lpstr>
      <vt:lpstr>Кронштейн</vt:lpstr>
      <vt:lpstr>Ролик поддерживающий</vt:lpstr>
      <vt:lpstr>Подставка</vt:lpstr>
      <vt:lpstr>Заглушка</vt:lpstr>
      <vt:lpstr>Дополнительно</vt:lpstr>
      <vt:lpstr>'Комплекты серии SGN'!А1</vt:lpstr>
      <vt:lpstr>А1</vt:lpstr>
      <vt:lpstr>Заглушка!Область_печати</vt:lpstr>
      <vt:lpstr>'Комплекты серии SGN'!Область_печати</vt:lpstr>
      <vt:lpstr>Кронштейн!Область_печати</vt:lpstr>
      <vt:lpstr>'Направляющая шина'!Область_печати</vt:lpstr>
      <vt:lpstr>Подставка!Область_печати</vt:lpstr>
      <vt:lpstr>'Преимущества оцинкован. шины'!Область_печати</vt:lpstr>
      <vt:lpstr>'Роликовые опоры'!Область_печати</vt:lpstr>
      <vt:lpstr>'Сводный прайс-лист SGN'!Область_печати</vt:lpstr>
      <vt:lpstr>'Технические хар-ки'!Область_печати</vt:lpstr>
      <vt:lpstr>'Улавливатель нижний'!Область_печати</vt:lpstr>
      <vt:lpstr>Скидка_клиента</vt:lpstr>
    </vt:vector>
  </TitlesOfParts>
  <Company>ALUTECH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Stolovich</dc:creator>
  <cp:lastModifiedBy>Пользователь Windows</cp:lastModifiedBy>
  <cp:lastPrinted>2019-11-18T12:27:19Z</cp:lastPrinted>
  <dcterms:created xsi:type="dcterms:W3CDTF">2003-07-10T07:35:28Z</dcterms:created>
  <dcterms:modified xsi:type="dcterms:W3CDTF">2022-08-16T06:59:43Z</dcterms:modified>
</cp:coreProperties>
</file>